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05" yWindow="-105" windowWidth="29040" windowHeight="16440" tabRatio="595" firstSheet="6" activeTab="12"/>
  </bookViews>
  <sheets>
    <sheet name="Naslovnica održavanje ODV" sheetId="18" r:id="rId1"/>
    <sheet name="Opis održavanje ODV" sheetId="199" r:id="rId2"/>
    <sheet name="Naslovnica održavanja" sheetId="20" r:id="rId3"/>
    <sheet name="1 - CP Čikola" sheetId="30" r:id="rId4"/>
    <sheet name="2 - VS Velušić" sheetId="29" r:id="rId5"/>
    <sheet name="Troškovi održavanja ODV" sheetId="245" r:id="rId6"/>
    <sheet name="Naslovnica kemikalije" sheetId="197" r:id="rId7"/>
    <sheet name="Kemikalije za pripremu vode" sheetId="194" r:id="rId8"/>
    <sheet name="Naslovnica DDD" sheetId="246" r:id="rId9"/>
    <sheet name="Usluge DDD" sheetId="247" r:id="rId10"/>
    <sheet name="Rekapitulacija ponude" sheetId="31" r:id="rId11"/>
    <sheet name="Cjenik izvanredno održavanje" sheetId="21" r:id="rId12"/>
    <sheet name="Cjenik rezervnih dijelova" sheetId="22" r:id="rId13"/>
  </sheets>
  <definedNames>
    <definedName name="_xlnm._FilterDatabase" localSheetId="3" hidden="1">'1 - CP Čikola'!$A$1:$H$93</definedName>
    <definedName name="_xlnm._FilterDatabase" localSheetId="4" hidden="1">'2 - VS Velušić'!$A$1:$H$65</definedName>
    <definedName name="_xlnm._FilterDatabase" localSheetId="12" hidden="1">'Cjenik rezervnih dijelova'!$A$1:$H$313</definedName>
    <definedName name="_xlnm._FilterDatabase" localSheetId="7" hidden="1">'Kemikalije za pripremu vode'!$A$1:$H$26</definedName>
    <definedName name="_xlnm._FilterDatabase" localSheetId="1" hidden="1">'Opis održavanje ODV'!$A$2:$A$29</definedName>
    <definedName name="_xlnm._FilterDatabase" localSheetId="10" hidden="1">'Rekapitulacija ponude'!$A$1:$A$33</definedName>
    <definedName name="_xlnm._FilterDatabase" localSheetId="5" hidden="1">'Troškovi održavanja ODV'!$A$1:$A$775</definedName>
    <definedName name="_xlnm._FilterDatabase" localSheetId="9" hidden="1">'Usluge DDD'!$A$1:$H$20</definedName>
    <definedName name="Anal_M1032_servis_KP1">'1 - CP Čikola'!$F$29</definedName>
    <definedName name="cijena_DDD">'Usluge DDD'!$H$14</definedName>
    <definedName name="cijena_kemikalija">'Kemikalije za pripremu vode'!$H$20</definedName>
    <definedName name="cijena_održavanja_ODV_KP1">'1 - CP Čikola'!$H$89</definedName>
    <definedName name="cijena_održavanja_ODV_KP2">'2 - VS Velušić'!$H$63</definedName>
    <definedName name="cijena_pregled_ODV_KP1">'1 - CP Čikola'!$H$81</definedName>
    <definedName name="cijena_pregled_ODV_KP2">'2 - VS Velušić'!$H$54</definedName>
    <definedName name="cijena_servis_ODV_KP1">'1 - CP Čikola'!$H$55</definedName>
    <definedName name="cijena_servis_ODV_KP2">'2 - VS Velušić'!$H$32</definedName>
    <definedName name="DC_Beta_servis_KP2">'2 - VS Velušić'!$F$16</definedName>
    <definedName name="ElmotV_M3521_servis_KP1">'1 - CP Čikola'!$F$33</definedName>
    <definedName name="Injektor_servis_KP1">'1 - CP Čikola'!$F$19</definedName>
    <definedName name="_xlnm.Print_Titles" localSheetId="3">'1 - CP Čikola'!$2:$11</definedName>
    <definedName name="_xlnm.Print_Titles" localSheetId="4">'2 - VS Velušić'!$2:$11</definedName>
    <definedName name="_xlnm.Print_Titles" localSheetId="12">'Cjenik rezervnih dijelova'!$2:$11</definedName>
    <definedName name="_xlnm.Print_Titles" localSheetId="7">'Kemikalije za pripremu vode'!$2:$10</definedName>
    <definedName name="_xlnm.Print_Titles" localSheetId="9">'Usluge DDD'!$2:$10</definedName>
    <definedName name="_xlnm.Print_Area" localSheetId="3">'1 - CP Čikola'!$B$2:$H$90</definedName>
    <definedName name="_xlnm.Print_Area" localSheetId="4">'2 - VS Velušić'!$B$2:$H$65</definedName>
    <definedName name="_xlnm.Print_Area" localSheetId="12">'Cjenik rezervnih dijelova'!$B$2:$H$306</definedName>
    <definedName name="_xlnm.Print_Area" localSheetId="7">'Kemikalije za pripremu vode'!$B$2:$H$24</definedName>
    <definedName name="_xlnm.Print_Area" localSheetId="1">'Opis održavanje ODV'!$B$2:$Z$29</definedName>
    <definedName name="_xlnm.Print_Area" localSheetId="10">'Rekapitulacija ponude'!$B$2:$G$30</definedName>
    <definedName name="_xlnm.Print_Area" localSheetId="5">'Troškovi održavanja ODV'!$B$2:$H$46</definedName>
    <definedName name="_xlnm.Print_Area" localSheetId="9">'Usluge DDD'!$B$2:$H$18</definedName>
    <definedName name="prodajna_cijena_dijelova_ODV">'Cjenik rezervnih dijelova'!$H$304</definedName>
    <definedName name="Rad_servisera___izvanredno_održavanje">'Troškovi održavanja ODV'!$H$34</definedName>
    <definedName name="Rotametar_servis_KP1">'1 - CP Čikola'!$F$23</definedName>
    <definedName name="Troškovi_održavanja_ODV" localSheetId="5">'Troškovi održavanja ODV'!$H$44</definedName>
    <definedName name="Troškovi_pregled_ODV">'Troškovi održavanja ODV'!$H$24</definedName>
    <definedName name="Troškovi_servis_ODV">'Troškovi održavanja ODV'!$H$16</definedName>
    <definedName name="VP_servis_KP1">'1 - CP Čikola'!$F$27</definedName>
    <definedName name="VR_bez_cjevčice_servis_KP1">'1 - CP Čikola'!$F$16</definedName>
  </definedNames>
  <calcPr calcId="145621"/>
</workbook>
</file>

<file path=xl/calcChain.xml><?xml version="1.0" encoding="utf-8"?>
<calcChain xmlns="http://schemas.openxmlformats.org/spreadsheetml/2006/main">
  <c r="F26" i="31" l="1"/>
  <c r="G26" i="31" s="1"/>
  <c r="G28" i="31" s="1"/>
  <c r="C25" i="31"/>
  <c r="F23" i="31"/>
  <c r="G23" i="31" s="1"/>
  <c r="H13" i="247"/>
  <c r="H14" i="247" s="1"/>
  <c r="H16" i="194"/>
  <c r="H33" i="245" l="1"/>
  <c r="H32" i="245"/>
  <c r="H42" i="30"/>
  <c r="H40" i="30"/>
  <c r="H44" i="30"/>
  <c r="H45" i="30"/>
  <c r="H41" i="30"/>
  <c r="H43" i="30"/>
  <c r="H22" i="29"/>
  <c r="H70" i="30"/>
  <c r="H67" i="30"/>
  <c r="H71" i="30"/>
  <c r="H66" i="30"/>
  <c r="H44" i="29"/>
  <c r="H68" i="30"/>
  <c r="H69" i="30"/>
  <c r="H17" i="194"/>
  <c r="H19" i="194" l="1"/>
  <c r="H15" i="194"/>
  <c r="H170" i="22"/>
  <c r="H218" i="22"/>
  <c r="H97" i="22"/>
  <c r="H254" i="22"/>
  <c r="H56" i="22"/>
  <c r="H118" i="22"/>
  <c r="H23" i="22"/>
  <c r="H163" i="22"/>
  <c r="H219" i="22"/>
  <c r="H220" i="22"/>
  <c r="H159" i="22"/>
  <c r="H258" i="22"/>
  <c r="H120" i="22"/>
  <c r="H154" i="22"/>
  <c r="H251" i="22"/>
  <c r="H89" i="22"/>
  <c r="H183" i="22"/>
  <c r="H133" i="22"/>
  <c r="H64" i="22"/>
  <c r="H155" i="22"/>
  <c r="H37" i="22"/>
  <c r="H185" i="22"/>
  <c r="H31" i="22"/>
  <c r="H266" i="22"/>
  <c r="H226" i="22"/>
  <c r="H260" i="22"/>
  <c r="H187" i="22"/>
  <c r="H271" i="22"/>
  <c r="H145" i="22"/>
  <c r="H91" i="22"/>
  <c r="H245" i="22"/>
  <c r="H151" i="22"/>
  <c r="H72" i="22"/>
  <c r="H232" i="22"/>
  <c r="H88" i="22"/>
  <c r="H172" i="22"/>
  <c r="H40" i="22"/>
  <c r="H144" i="22"/>
  <c r="H225" i="22"/>
  <c r="H76" i="22"/>
  <c r="H236" i="22"/>
  <c r="H35" i="22"/>
  <c r="H101" i="22"/>
  <c r="H176" i="22"/>
  <c r="H268" i="22"/>
  <c r="H104" i="22"/>
  <c r="H129" i="22"/>
  <c r="H81" i="22"/>
  <c r="H222" i="22"/>
  <c r="H28" i="22"/>
  <c r="H115" i="22"/>
  <c r="H274" i="22"/>
  <c r="H241" i="22"/>
  <c r="H167" i="22"/>
  <c r="H259" i="22"/>
  <c r="H105" i="22"/>
  <c r="H51" i="22"/>
  <c r="H198" i="22"/>
  <c r="H244" i="22"/>
  <c r="H152" i="22"/>
  <c r="H95" i="22"/>
  <c r="H36" i="22"/>
  <c r="H108" i="22"/>
  <c r="H78" i="22"/>
  <c r="H210" i="22"/>
  <c r="H217" i="22"/>
  <c r="H184" i="22"/>
  <c r="H156" i="22"/>
  <c r="H62" i="22"/>
  <c r="H33" i="22"/>
  <c r="H257" i="22"/>
  <c r="H49" i="22"/>
  <c r="H196" i="22"/>
  <c r="H162" i="22"/>
  <c r="H117" i="22"/>
  <c r="H175" i="22"/>
  <c r="H59" i="22"/>
  <c r="H140" i="22"/>
  <c r="H153" i="22"/>
  <c r="H107" i="22"/>
  <c r="H106" i="22"/>
  <c r="H200" i="22"/>
  <c r="H135" i="22"/>
  <c r="H70" i="22"/>
  <c r="H238" i="22"/>
  <c r="H178" i="22"/>
  <c r="H231" i="22"/>
  <c r="H171" i="22"/>
  <c r="H173" i="22"/>
  <c r="H57" i="22"/>
  <c r="H186" i="22"/>
  <c r="H191" i="22"/>
  <c r="H132" i="22"/>
  <c r="H214" i="22"/>
  <c r="H136" i="22"/>
  <c r="H21" i="22"/>
  <c r="H177" i="22"/>
  <c r="H269" i="22"/>
  <c r="H121" i="22"/>
  <c r="H61" i="22"/>
  <c r="H208" i="22"/>
  <c r="H182" i="22"/>
  <c r="H87" i="22"/>
  <c r="H233" i="22"/>
  <c r="H211" i="22"/>
  <c r="H158" i="22"/>
  <c r="H114" i="22"/>
  <c r="H189" i="22"/>
  <c r="H273" i="22"/>
  <c r="H65" i="22"/>
  <c r="H212" i="22"/>
  <c r="H79" i="22"/>
  <c r="H50" i="22"/>
  <c r="H199" i="22"/>
  <c r="H131" i="22"/>
  <c r="H216" i="22"/>
  <c r="H75" i="22"/>
  <c r="H237" i="22"/>
  <c r="H179" i="22"/>
  <c r="H240" i="22"/>
  <c r="H193" i="22"/>
  <c r="H126" i="22"/>
  <c r="H69" i="22"/>
  <c r="H229" i="22"/>
  <c r="H103" i="22"/>
  <c r="H223" i="22"/>
  <c r="H20" i="22"/>
  <c r="H39" i="22"/>
  <c r="H44" i="22"/>
  <c r="H248" i="22"/>
  <c r="H263" i="22"/>
  <c r="H197" i="22"/>
  <c r="H24" i="22"/>
  <c r="H125" i="22"/>
  <c r="H157" i="22"/>
  <c r="H73" i="22"/>
  <c r="H235" i="22"/>
  <c r="H134" i="22"/>
  <c r="H272" i="22"/>
  <c r="H58" i="22"/>
  <c r="H207" i="22"/>
  <c r="H119" i="22"/>
  <c r="H25" i="22"/>
  <c r="H150" i="22"/>
  <c r="H230" i="22"/>
  <c r="H52" i="22"/>
  <c r="H201" i="22"/>
  <c r="H38" i="22"/>
  <c r="H127" i="22"/>
  <c r="H19" i="22"/>
  <c r="H239" i="22"/>
  <c r="H246" i="22"/>
  <c r="H111" i="22"/>
  <c r="H32" i="30"/>
  <c r="H17" i="29"/>
  <c r="H22" i="30"/>
  <c r="H24" i="30"/>
  <c r="H31" i="30"/>
  <c r="H30" i="30"/>
  <c r="H18" i="30"/>
  <c r="H25" i="30"/>
  <c r="H21" i="30"/>
  <c r="H17" i="30"/>
  <c r="H35" i="30"/>
  <c r="H20" i="30"/>
  <c r="H26" i="30"/>
  <c r="H28" i="30"/>
  <c r="H34" i="30"/>
  <c r="H148" i="22"/>
  <c r="H215" i="22"/>
  <c r="H147" i="22"/>
  <c r="H143" i="22"/>
  <c r="H264" i="22"/>
  <c r="H253" i="22"/>
  <c r="H192" i="22"/>
  <c r="H109" i="22"/>
  <c r="H68" i="22"/>
  <c r="H243" i="22"/>
  <c r="H43" i="22"/>
  <c r="H94" i="22"/>
  <c r="H102" i="22"/>
  <c r="H168" i="22"/>
  <c r="H221" i="22"/>
  <c r="H41" i="22"/>
  <c r="H204" i="22"/>
  <c r="H228" i="22"/>
  <c r="H55" i="22"/>
  <c r="H166" i="22"/>
  <c r="H265" i="22"/>
  <c r="H224" i="22"/>
  <c r="H92" i="22"/>
  <c r="H42" i="22"/>
  <c r="H66" i="22"/>
  <c r="H242" i="22"/>
  <c r="H164" i="22"/>
  <c r="H247" i="22"/>
  <c r="H213" i="22"/>
  <c r="H206" i="22"/>
  <c r="H112" i="22"/>
  <c r="H255" i="22"/>
  <c r="H267" i="22"/>
  <c r="H141" i="22"/>
  <c r="H77" i="22"/>
  <c r="H227" i="22"/>
  <c r="H256" i="22"/>
  <c r="H22" i="22"/>
  <c r="H194" i="22"/>
  <c r="H122" i="22"/>
  <c r="H128" i="22"/>
  <c r="H130" i="22"/>
  <c r="H234" i="22"/>
  <c r="H174" i="22"/>
  <c r="H74" i="22"/>
  <c r="H146" i="22"/>
  <c r="H142" i="22"/>
  <c r="H54" i="22"/>
  <c r="H90" i="22"/>
  <c r="H27" i="22"/>
  <c r="H262" i="22"/>
  <c r="H160" i="22"/>
  <c r="H26" i="22"/>
  <c r="H32" i="22"/>
  <c r="H67" i="22"/>
  <c r="H80" i="22"/>
  <c r="H98" i="22"/>
  <c r="H181" i="22"/>
  <c r="H202" i="22"/>
  <c r="H188" i="22"/>
  <c r="H277" i="22"/>
  <c r="H100" i="22"/>
  <c r="H113" i="22"/>
  <c r="H63" i="22"/>
  <c r="H249" i="22"/>
  <c r="H270" i="22"/>
  <c r="H29" i="22"/>
  <c r="H34" i="22"/>
  <c r="H149" i="22"/>
  <c r="H203" i="22"/>
  <c r="H190" i="22"/>
  <c r="H53" i="22"/>
  <c r="H71" i="22"/>
  <c r="H60" i="22"/>
  <c r="H124" i="22"/>
  <c r="H180" i="22"/>
  <c r="H99" i="22"/>
  <c r="H30" i="22"/>
  <c r="H165" i="22"/>
  <c r="H205" i="22"/>
  <c r="H195" i="22"/>
  <c r="H209" i="22"/>
  <c r="H93" i="22"/>
  <c r="H123" i="22"/>
  <c r="H169" i="22"/>
  <c r="H96" i="22"/>
  <c r="H110" i="22"/>
  <c r="H261" i="22"/>
  <c r="H252" i="22"/>
  <c r="H83" i="22"/>
  <c r="H284" i="22"/>
  <c r="H300" i="22"/>
  <c r="H281" i="22"/>
  <c r="H297" i="22"/>
  <c r="H286" i="22"/>
  <c r="H295" i="22"/>
  <c r="H283" i="22"/>
  <c r="H287" i="22"/>
  <c r="H288" i="22"/>
  <c r="H285" i="22"/>
  <c r="H301" i="22"/>
  <c r="H290" i="22"/>
  <c r="H279" i="22"/>
  <c r="H299" i="22"/>
  <c r="H292" i="22"/>
  <c r="H289" i="22"/>
  <c r="H294" i="22"/>
  <c r="H46" i="22"/>
  <c r="H280" i="22"/>
  <c r="H296" i="22"/>
  <c r="H293" i="22"/>
  <c r="H282" i="22"/>
  <c r="H298" i="22"/>
  <c r="H291" i="22"/>
  <c r="H303" i="22"/>
  <c r="H276" i="22"/>
  <c r="H138" i="22"/>
  <c r="H85" i="22"/>
  <c r="H47" i="22"/>
  <c r="H15" i="245" l="1"/>
  <c r="H23" i="245"/>
  <c r="H15" i="22"/>
  <c r="H16" i="22"/>
  <c r="H20" i="194"/>
  <c r="H40" i="29"/>
  <c r="H51" i="29" s="1"/>
  <c r="H62" i="30"/>
  <c r="H78" i="30" s="1"/>
  <c r="H36" i="30"/>
  <c r="H52" i="30" s="1"/>
  <c r="H18" i="29"/>
  <c r="H29" i="29" s="1"/>
  <c r="H24" i="245" l="1"/>
  <c r="H16" i="245"/>
  <c r="H34" i="245"/>
  <c r="F18" i="31" l="1"/>
  <c r="F19" i="31"/>
  <c r="F20" i="31"/>
  <c r="G20" i="31" s="1"/>
  <c r="H46" i="30"/>
  <c r="H72" i="30"/>
  <c r="H23" i="29"/>
  <c r="H45" i="29"/>
  <c r="G19" i="31" l="1"/>
  <c r="H41" i="245"/>
  <c r="G18" i="31"/>
  <c r="H40" i="245"/>
  <c r="H42" i="245"/>
  <c r="H48" i="30"/>
  <c r="H53" i="30" s="1"/>
  <c r="H74" i="30"/>
  <c r="H79" i="30" s="1"/>
  <c r="H25" i="29"/>
  <c r="H30" i="29" s="1"/>
  <c r="H47" i="29"/>
  <c r="H52" i="29" s="1"/>
  <c r="H44" i="245" l="1"/>
  <c r="H54" i="29"/>
  <c r="H81" i="30"/>
  <c r="H55" i="30"/>
  <c r="H32" i="29"/>
  <c r="H86" i="30" l="1"/>
  <c r="H87" i="30"/>
  <c r="F15" i="31"/>
  <c r="H60" i="29"/>
  <c r="H61" i="29"/>
  <c r="F14" i="31"/>
  <c r="G15" i="31" l="1"/>
  <c r="G14" i="31"/>
  <c r="H89" i="30"/>
  <c r="H63" i="29"/>
  <c r="F11" i="31" l="1"/>
  <c r="G11" i="31" l="1"/>
  <c r="F10" i="31" l="1"/>
  <c r="G10" i="31" l="1"/>
</calcChain>
</file>

<file path=xl/sharedStrings.xml><?xml version="1.0" encoding="utf-8"?>
<sst xmlns="http://schemas.openxmlformats.org/spreadsheetml/2006/main" count="1514" uniqueCount="815">
  <si>
    <t xml:space="preserve">TROŠKOVNIK REDOVNOG ODRŽAVANJA OPREME ZA DEZINFEKCIJU VODE </t>
  </si>
  <si>
    <t xml:space="preserve">SERVIS - PREGLED </t>
  </si>
  <si>
    <t>c)</t>
  </si>
  <si>
    <t>Komplet brtvi za T preklopnik</t>
  </si>
  <si>
    <t>KODR00032</t>
  </si>
  <si>
    <t>Štoper kuglice veći gornji 500 g/h</t>
  </si>
  <si>
    <t>KODR00031</t>
  </si>
  <si>
    <t>Štoper kuglice veći donji 500 g/h</t>
  </si>
  <si>
    <t>KODA00009</t>
  </si>
  <si>
    <t>KODA00013</t>
  </si>
  <si>
    <t>Sjedište igle M.V. do 1 kg</t>
  </si>
  <si>
    <t>Napojna jedinica grijača zbirnog voda 230 VAC / 24 VAC</t>
  </si>
  <si>
    <t>Obujmica nosača zbir.voda d25/r3/4" TIP-A-PP</t>
  </si>
  <si>
    <t>KODZ00011</t>
  </si>
  <si>
    <t>KOUZ00005</t>
  </si>
  <si>
    <t>KODA00041</t>
  </si>
  <si>
    <t>VDMA00010</t>
  </si>
  <si>
    <t>Ručni set za mjer.rezid.klora u vodi DPD metodom (Pooltester)</t>
  </si>
  <si>
    <t>KODA00029</t>
  </si>
  <si>
    <t>1.1.1.</t>
  </si>
  <si>
    <t>1.1.2.</t>
  </si>
  <si>
    <t>1.1.3.</t>
  </si>
  <si>
    <t>1.1.4.</t>
  </si>
  <si>
    <t>1.1.5.</t>
  </si>
  <si>
    <t>Matica M8 DIN 931 MS NI</t>
  </si>
  <si>
    <t>Uređaj za demontažu injektora pod tlakom</t>
  </si>
  <si>
    <t>Magnetni ventil Burkert 24 V AC</t>
  </si>
  <si>
    <t>Vijak imbus M4x4</t>
  </si>
  <si>
    <t>Sklop 4 EMO ventil 500 g/h</t>
  </si>
  <si>
    <t>Matica  385-25-00 mikro prekidača</t>
  </si>
  <si>
    <t>Reduktor L Z RSM 41/8 50 Hz n2=15min-1</t>
  </si>
  <si>
    <t>Brtva "O" 33,30 x 2,40  NBR (za prirubnicu)</t>
  </si>
  <si>
    <t>KODI00052</t>
  </si>
  <si>
    <t>b)</t>
  </si>
  <si>
    <t>pregled opreme za dezinfekciju vode</t>
  </si>
  <si>
    <t>KODR00024</t>
  </si>
  <si>
    <t>Ploča rotametra do 4kg</t>
  </si>
  <si>
    <t>KODR00023</t>
  </si>
  <si>
    <t>Troškovnik održavanja opreme za dezinfekciju</t>
  </si>
  <si>
    <t>Držač boce - mali</t>
  </si>
  <si>
    <t>Vakuumski regulator bez cijevčice</t>
  </si>
  <si>
    <t>Analizator - redovni servis  M1032</t>
  </si>
  <si>
    <t>h</t>
  </si>
  <si>
    <t>Red.
broj</t>
  </si>
  <si>
    <t>Jed.
mje.</t>
  </si>
  <si>
    <t>Kol.</t>
  </si>
  <si>
    <t>KOUV00012</t>
  </si>
  <si>
    <t>Nosač mjerne cijevčice gornji</t>
  </si>
  <si>
    <t>Nosač mjerne cijevčice donji</t>
  </si>
  <si>
    <t>Čep ulazni d 15,90 x L 38</t>
  </si>
  <si>
    <t>Ventil dozirni do 2 kg/h</t>
  </si>
  <si>
    <t>Mjerna cijevčica do 500 g/h L 81</t>
  </si>
  <si>
    <t xml:space="preserve">TROŠKOVNIK ODRŽAVANJA OPREME ZA DEZINFEKCIJU VODE </t>
  </si>
  <si>
    <t xml:space="preserve">ODRŽAVANJE OPREME ZA DEZINFEKCIJU VODE </t>
  </si>
  <si>
    <t>posjeduje</t>
  </si>
  <si>
    <t xml:space="preserve">Dezinfekcija vode se vrši tekućim (plinskim) klorom . Objekti na kojima je ugrađena klorna oprema su: </t>
  </si>
  <si>
    <t>Sva ugrađena oprema je tvrtke Controlmatik.</t>
  </si>
  <si>
    <t>a)</t>
  </si>
  <si>
    <t>servis opreme za dezinfekciju vode</t>
  </si>
  <si>
    <t>1</t>
  </si>
  <si>
    <t>KODK00048</t>
  </si>
  <si>
    <t>Komplet brtvi za kućište regulatora do 200 g/h</t>
  </si>
  <si>
    <t>kpl</t>
  </si>
  <si>
    <t>2</t>
  </si>
  <si>
    <t>3</t>
  </si>
  <si>
    <t>4</t>
  </si>
  <si>
    <t>kom</t>
  </si>
  <si>
    <t>5</t>
  </si>
  <si>
    <t>KODK00007</t>
  </si>
  <si>
    <t>6</t>
  </si>
  <si>
    <t>KODK00028</t>
  </si>
  <si>
    <t>7</t>
  </si>
  <si>
    <t>KODK00029</t>
  </si>
  <si>
    <t>8</t>
  </si>
  <si>
    <t>9</t>
  </si>
  <si>
    <t>10</t>
  </si>
  <si>
    <t>11</t>
  </si>
  <si>
    <t>KODA00003</t>
  </si>
  <si>
    <t>KODA00034</t>
  </si>
  <si>
    <t>KOUK00019</t>
  </si>
  <si>
    <t xml:space="preserve">Regulator vakumski M 20 AC/V4M SLO do 200 g/h </t>
  </si>
  <si>
    <t>KODI00041</t>
  </si>
  <si>
    <t>Brtva "O" 17 x 2,5  (ispod čepa filtera)</t>
  </si>
  <si>
    <t>KODZ00032</t>
  </si>
  <si>
    <t>Nipel 3/4" dvostruki PVC-U</t>
  </si>
  <si>
    <t>PKOUZ0006</t>
  </si>
  <si>
    <t>1.1.7.</t>
  </si>
  <si>
    <t>KODA00001</t>
  </si>
  <si>
    <t>Anoda analizatora</t>
  </si>
  <si>
    <t>KODA00031</t>
  </si>
  <si>
    <t>KOUP00001</t>
  </si>
  <si>
    <t>Priključak izlazni do 4kg/h (difuzor 2; 2VP)</t>
  </si>
  <si>
    <t>KODP00016</t>
  </si>
  <si>
    <t>Vijak M5 x 16 DIN 84 MS NI</t>
  </si>
  <si>
    <t>KODP00022</t>
  </si>
  <si>
    <t>Opruga njihajne ručice P.M. d 14,4 x 1,6 H22</t>
  </si>
  <si>
    <t>PKODP0001</t>
  </si>
  <si>
    <t>Nosač T preklopnika</t>
  </si>
  <si>
    <t>14</t>
  </si>
  <si>
    <t>15</t>
  </si>
  <si>
    <t>16</t>
  </si>
  <si>
    <t>17</t>
  </si>
  <si>
    <t>18</t>
  </si>
  <si>
    <t>19</t>
  </si>
  <si>
    <t>KODK00039</t>
  </si>
  <si>
    <t>KODK00038</t>
  </si>
  <si>
    <t>KODK00040</t>
  </si>
  <si>
    <t>KODK00041</t>
  </si>
  <si>
    <t>KODK00037</t>
  </si>
  <si>
    <t>KODA00010</t>
  </si>
  <si>
    <t>KODA00011</t>
  </si>
  <si>
    <t>Konektor PK 3 muški</t>
  </si>
  <si>
    <t>Uređaj za demontažu dozirnog ventila pod tlakom</t>
  </si>
  <si>
    <t>KODD00039</t>
  </si>
  <si>
    <t>KODD00038</t>
  </si>
  <si>
    <t>KODD00013</t>
  </si>
  <si>
    <t>CJENIK REZERVNIH DJELOVA OPREME ZA DEZINFEKCIJU VODE</t>
  </si>
  <si>
    <t>IZVANREDNO ODRŽAVANJE</t>
  </si>
  <si>
    <t>KODR00038</t>
  </si>
  <si>
    <t>KODA00020</t>
  </si>
  <si>
    <t>KODR00036</t>
  </si>
  <si>
    <t>Nosač rotametra</t>
  </si>
  <si>
    <t>m</t>
  </si>
  <si>
    <t>a) Servis opreme za dezinfekciju vode (ODV)</t>
  </si>
  <si>
    <t>Servisirani Joker</t>
  </si>
  <si>
    <t>PKODD0001</t>
  </si>
  <si>
    <t>Usisna sonda s prekidačima   L-750 za 4/6</t>
  </si>
  <si>
    <t>KODI00006</t>
  </si>
  <si>
    <t>KODI00048</t>
  </si>
  <si>
    <t>KODI00009</t>
  </si>
  <si>
    <t>KODI00019</t>
  </si>
  <si>
    <t>KODI00015</t>
  </si>
  <si>
    <t>KODR00022</t>
  </si>
  <si>
    <t>KODR00008</t>
  </si>
  <si>
    <t>KODR00014</t>
  </si>
  <si>
    <t>KODI00042</t>
  </si>
  <si>
    <t>KODI00008</t>
  </si>
  <si>
    <t>KODA00045</t>
  </si>
  <si>
    <t>KODA00024</t>
  </si>
  <si>
    <t>KOUV00002</t>
  </si>
  <si>
    <t>KOUR00004</t>
  </si>
  <si>
    <t>KODP00015</t>
  </si>
  <si>
    <t>12</t>
  </si>
  <si>
    <t>13</t>
  </si>
  <si>
    <t>28</t>
  </si>
  <si>
    <t>KOUI00004</t>
  </si>
  <si>
    <t>KODI00053</t>
  </si>
  <si>
    <t>KODD00012</t>
  </si>
  <si>
    <t>KODD00049</t>
  </si>
  <si>
    <t>Gumica na PVC nosaču 1/2"</t>
  </si>
  <si>
    <t>KOUD00009</t>
  </si>
  <si>
    <t>Dozirna crpka KKS E60.005PV10FPGLPV 230V50  0,5 l/h</t>
  </si>
  <si>
    <t>UKUPNO bez poreza na dodanu vrijednost</t>
  </si>
  <si>
    <t>KODP00018</t>
  </si>
  <si>
    <t>KODP00004</t>
  </si>
  <si>
    <t>Kućište preklopnog modula</t>
  </si>
  <si>
    <t>KODP00013</t>
  </si>
  <si>
    <t>Prirubnica bočna</t>
  </si>
  <si>
    <t>KODP00014</t>
  </si>
  <si>
    <t>KODP00017</t>
  </si>
  <si>
    <t>KODP00009</t>
  </si>
  <si>
    <t>Njihalna ručica</t>
  </si>
  <si>
    <t>Vijak M5 x 25 DIN 84 MsNi</t>
  </si>
  <si>
    <t>PKODR0001</t>
  </si>
  <si>
    <t>kg</t>
  </si>
  <si>
    <t>PKODI0002</t>
  </si>
  <si>
    <t>Anoda analizatora (platina)</t>
  </si>
  <si>
    <t>Katoda analizatora  (platina)</t>
  </si>
  <si>
    <t>KODA00049</t>
  </si>
  <si>
    <t>Sklop kabel Cu+Au+S</t>
  </si>
  <si>
    <t>KODA00050</t>
  </si>
  <si>
    <t>Nosač referentne elektrode</t>
  </si>
  <si>
    <t>20</t>
  </si>
  <si>
    <t>21</t>
  </si>
  <si>
    <t>22</t>
  </si>
  <si>
    <t>23</t>
  </si>
  <si>
    <t>24</t>
  </si>
  <si>
    <t>25</t>
  </si>
  <si>
    <t>KODD00057</t>
  </si>
  <si>
    <t>Ventil dozirni R3/8” d4/6 (tlak otvaranja 0,6 bara)</t>
  </si>
  <si>
    <t>KODI00002</t>
  </si>
  <si>
    <t>KODI00016</t>
  </si>
  <si>
    <t>PKODK0002</t>
  </si>
  <si>
    <t>Vakuumska cijev 10/8 PE</t>
  </si>
  <si>
    <t>Katoda analizatora s konektorom</t>
  </si>
  <si>
    <t xml:space="preserve">Kuglica d3 PVC  </t>
  </si>
  <si>
    <t>Komplet brtvi motorni ventil</t>
  </si>
  <si>
    <t>Brtva klingerit fi 21,5 x fi 7,8x1,5 mm</t>
  </si>
  <si>
    <t>Kućište prednje regulatora M20 sa alarmom</t>
  </si>
  <si>
    <t>Kućište stražnje regulatora M20 sa brtvom</t>
  </si>
  <si>
    <t>Vijak M5 x 6 DIN 7985 MS NI</t>
  </si>
  <si>
    <t>Vijak M5 x 20 DIN 84 MS NI</t>
  </si>
  <si>
    <t>Vijak M6 x 35 DIN 84 MS NI</t>
  </si>
  <si>
    <t>Vijak M6 x 60 DIN 84 MS NI</t>
  </si>
  <si>
    <t>Vijak M12 x 70 DIN 931 MS NI</t>
  </si>
  <si>
    <t>KOUK00025</t>
  </si>
  <si>
    <t>Regulator vakuumski M 10 AC/8M Slo</t>
  </si>
  <si>
    <t>Kućište injektora stražnji dio</t>
  </si>
  <si>
    <t>Matica nosača membrane M25 x 1,5/d 37,5 H6.5</t>
  </si>
  <si>
    <t>Sapnica  do 1000g/h d25 br.12 fi 4,7</t>
  </si>
  <si>
    <t>Opruga d 16 x 1 injektor H21</t>
  </si>
  <si>
    <t>PKODI0001</t>
  </si>
  <si>
    <t>Prirubnica s navojem 5/4" (za ojačani injektor) inox A4</t>
  </si>
  <si>
    <t>Brtva plos. d 21,50/d 5,50 x 1,85 viton 70SH</t>
  </si>
  <si>
    <t>Vijak M8 x 80 DIN 931 MS NI</t>
  </si>
  <si>
    <t>Vijak M8 x 100 inox A4 DIN 931 ŠG</t>
  </si>
  <si>
    <t>Čep M20 x 1,5 H14 (kućište filtera)</t>
  </si>
  <si>
    <t>Konektor KN 13 ženski</t>
  </si>
  <si>
    <t>Mrežica filtera d 14 x 48</t>
  </si>
  <si>
    <t>Vijak mješala</t>
  </si>
  <si>
    <t>KODA00022</t>
  </si>
  <si>
    <t>Nosač anode analizatora</t>
  </si>
  <si>
    <t>KODA00027</t>
  </si>
  <si>
    <t>Vijak mješala PVC M6 s osovinom</t>
  </si>
  <si>
    <t>Opto modul 1 x EMV</t>
  </si>
  <si>
    <t>Oznaka</t>
  </si>
  <si>
    <t>Soda za detekciju Cl2 u zraku M2103</t>
  </si>
  <si>
    <t>PKODZ0002</t>
  </si>
  <si>
    <t>Ventil Cl2 za flexi cijev</t>
  </si>
  <si>
    <t>PKODZ0005</t>
  </si>
  <si>
    <t>Grijač zbirnog voda 24 V 10 W</t>
  </si>
  <si>
    <t>SVEUKUPNO održavanje opreme za dezinfekciju vode (ODV)</t>
  </si>
  <si>
    <t>a) REKAPITULACIJA servis opreme za dezinfekciju vode (ODV)</t>
  </si>
  <si>
    <t>UKUPNO: a) servis opreme za dezinfekciju vode</t>
  </si>
  <si>
    <t>PKODZ0003</t>
  </si>
  <si>
    <t>Cijev flex Culak. d 10 / d 8 L1625</t>
  </si>
  <si>
    <t>PKODZ0004</t>
  </si>
  <si>
    <t>Cijev flex Culak. d 10 / d 8 L14155</t>
  </si>
  <si>
    <t>NAZIV ARTIKLA</t>
  </si>
  <si>
    <t>KODV00005</t>
  </si>
  <si>
    <t>Krajnji prekidač MS-385/AB-3-AO</t>
  </si>
  <si>
    <t>KODV00006</t>
  </si>
  <si>
    <t>KODV00015</t>
  </si>
  <si>
    <t>KODV00022</t>
  </si>
  <si>
    <t>KODV00004</t>
  </si>
  <si>
    <t>KODV00003</t>
  </si>
  <si>
    <t>Distancer osovine M.V.II</t>
  </si>
  <si>
    <t>KODV00008</t>
  </si>
  <si>
    <t>Sklop 3 EMO ventil  (potezna osovina)</t>
  </si>
  <si>
    <t>KODV00024</t>
  </si>
  <si>
    <t>KOUS00001</t>
  </si>
  <si>
    <t>Troškovi održavanja opreme za dezinfekciju vode (ODV)</t>
  </si>
  <si>
    <t>b) Pregled opreme za dezinfekciju vode (ODV)</t>
  </si>
  <si>
    <t>26</t>
  </si>
  <si>
    <t>27</t>
  </si>
  <si>
    <t>Ventil kuglasti sa PTFE pušk. R 1" KV-50-1,00 inox</t>
  </si>
  <si>
    <t>Injektor do    2 kg/h d25</t>
  </si>
  <si>
    <t>Nosač mjerne cijevčice rotametra gornji</t>
  </si>
  <si>
    <t>Nosač mjerne cijevčice rotametra donji</t>
  </si>
  <si>
    <t>Čep ulazni d 15,9 x 38</t>
  </si>
  <si>
    <t>PKODR0002</t>
  </si>
  <si>
    <t>Čep ulazni d 15.9 x3 8 s navojem G1/4" za fiting</t>
  </si>
  <si>
    <t>Mjerna cijevčica do 200g/h L81</t>
  </si>
  <si>
    <t>Ventil dozirni do 2kg/h</t>
  </si>
  <si>
    <t>PKODR0003</t>
  </si>
  <si>
    <t>Vijak PVC M6 x 30 (nosač rotametra)</t>
  </si>
  <si>
    <t>Rotametar do 200g/h</t>
  </si>
  <si>
    <t>Prirubnica gornja kapa</t>
  </si>
  <si>
    <t>KODP00006</t>
  </si>
  <si>
    <t>Nosač membrane</t>
  </si>
  <si>
    <t>Vijak M6 x 20 DIN 84 MS NI</t>
  </si>
  <si>
    <t>Valj brtveni d 13 x 33,5 s vodilicom</t>
  </si>
  <si>
    <t>PKODP0002</t>
  </si>
  <si>
    <t>Vijak PVC M8x12 (nosač T preklopnika)</t>
  </si>
  <si>
    <t>Preklopnik vakumski do 4kg/h</t>
  </si>
  <si>
    <t>Sklop el. M 1032 C/ADC1 3</t>
  </si>
  <si>
    <t>KODD00055</t>
  </si>
  <si>
    <t>KODD00036</t>
  </si>
  <si>
    <t>Membrana PTFE s prednjim kućištem komplet</t>
  </si>
  <si>
    <t>Sredstva za kemijsku obradu vode</t>
  </si>
  <si>
    <t>UKUPNO - sredstva za kemijsku obradu vode</t>
  </si>
  <si>
    <t>Bez planirane promijene rezervih dijelova</t>
  </si>
  <si>
    <t>Rotametar M200</t>
  </si>
  <si>
    <t>Vakuumski preklopnik M400</t>
  </si>
  <si>
    <t>KODA00125</t>
  </si>
  <si>
    <t>Miješalo 4 rupa 5 mm motor koračni (bez iglice)</t>
  </si>
  <si>
    <t>Elektromotorni ventil M 3521 C</t>
  </si>
  <si>
    <t>Dozirna crpka BETA</t>
  </si>
  <si>
    <t>Elektrode za Cl platina-bakr SEL 0005 01 Etatron</t>
  </si>
  <si>
    <t>Staklene kuglice za čišćenje ćelije KSF 00001 01 Etatron kit</t>
  </si>
  <si>
    <t>Priključni set d 6/4 x 3/8"</t>
  </si>
  <si>
    <t>Kućište stražnje regulatora M10 sa brtvom</t>
  </si>
  <si>
    <t>Mjerna cijevčica do 12 g/h L81</t>
  </si>
  <si>
    <t>Mjerna cijevčica do 25g/h L81</t>
  </si>
  <si>
    <t>Mjerna cijevčica do 100g/h L81</t>
  </si>
  <si>
    <t>Mjerna cijevčica do 500g/h L81</t>
  </si>
  <si>
    <t>Mjerna cijevčica do 1000g/h L81</t>
  </si>
  <si>
    <t>Mjerna cijevčica do 2 kg/h L81</t>
  </si>
  <si>
    <t>KODR00035</t>
  </si>
  <si>
    <t>Ventil dozirni do 28g/h</t>
  </si>
  <si>
    <t>KODR00034</t>
  </si>
  <si>
    <t>Ventil dozirni do 200g/h</t>
  </si>
  <si>
    <t>KODR00037</t>
  </si>
  <si>
    <t>Ventil dozirni do 4kg/h</t>
  </si>
  <si>
    <t>KODK00030</t>
  </si>
  <si>
    <t>Kućište prednje regulatora M10AC sa alarmom</t>
  </si>
  <si>
    <t>KODK00060</t>
  </si>
  <si>
    <t>KODR00012</t>
  </si>
  <si>
    <t>KODR00015</t>
  </si>
  <si>
    <t>KODR00011</t>
  </si>
  <si>
    <t>KODR00018</t>
  </si>
  <si>
    <t>KODR00013</t>
  </si>
  <si>
    <t>KODR00016</t>
  </si>
  <si>
    <t>KODI00020</t>
  </si>
  <si>
    <t>Sapnica do 200g/h d25 br.16  fi 2,8</t>
  </si>
  <si>
    <t>KODI00021</t>
  </si>
  <si>
    <t>Sapnica  do 500g/h d25 br.13 fi 3,2</t>
  </si>
  <si>
    <t>KODI00022</t>
  </si>
  <si>
    <t>Sapnica do 2kg/h d25 br.14 fi 5,7</t>
  </si>
  <si>
    <t>Sklop indikator niva vode externi M 3252 ( s plovkom )</t>
  </si>
  <si>
    <t>Sklop indikator niva vode interni M 3253 ( s plovkom )</t>
  </si>
  <si>
    <t>KODA00111</t>
  </si>
  <si>
    <t>Sklop motor koračni - servis M 1032</t>
  </si>
  <si>
    <t>Sklop motor koračni - servis M 1035</t>
  </si>
  <si>
    <t>Sklop motor koračni - servis M 1031</t>
  </si>
  <si>
    <t>Adapter mješala  (za M 1020 i 1031 ) rupa 5 mm (može iz 4mm)</t>
  </si>
  <si>
    <t>Sonda pH s kabelom 0,5 m AEL 00033 01 Etatron</t>
  </si>
  <si>
    <t>KOUA00015</t>
  </si>
  <si>
    <t>Analizator M1035 C/ADC1F (CAN,4-20mA) 24V AC/DC</t>
  </si>
  <si>
    <t>KODR00010</t>
  </si>
  <si>
    <t>Komplet brtvi za rotametar od 500 g/h do 4000 g/h</t>
  </si>
  <si>
    <t>KODA00126</t>
  </si>
  <si>
    <t>KODA00115</t>
  </si>
  <si>
    <t>PMMX00004</t>
  </si>
  <si>
    <t>KOSH00235</t>
  </si>
  <si>
    <t>KODK00006</t>
  </si>
  <si>
    <t>Brtva "O" 57,80 x 5,10 Viton 70 Sh</t>
  </si>
  <si>
    <t>KODK00011</t>
  </si>
  <si>
    <t>Disk regulatora-komplet</t>
  </si>
  <si>
    <t>KODK00005</t>
  </si>
  <si>
    <t>Brtva "O" 5,28 x 1,78 Viton 70 Sh</t>
  </si>
  <si>
    <t>KODK00026</t>
  </si>
  <si>
    <t>Opruga diska d12 x 0,6 H21</t>
  </si>
  <si>
    <t>KODK00042</t>
  </si>
  <si>
    <t>Zastavica s magnetom i dugmetom</t>
  </si>
  <si>
    <t>KODK00025</t>
  </si>
  <si>
    <t>Opruga (ispod čelne ploče) L 40 x 0,5</t>
  </si>
  <si>
    <t>KODK00064</t>
  </si>
  <si>
    <t>Sklop alarm reed rele CC 15-20 AOV</t>
  </si>
  <si>
    <t>KODK00023</t>
  </si>
  <si>
    <t>Naljepnica d32 zelena  (puna boca)</t>
  </si>
  <si>
    <t>KODK00010</t>
  </si>
  <si>
    <t>Brtva plos. d 20,00/d 8,00 x 1,50  PTFE</t>
  </si>
  <si>
    <t>KODK00061</t>
  </si>
  <si>
    <t>Teflonska pločica (nosač AG vijka d 13 x 4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</si>
  <si>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</si>
  <si>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</si>
  <si>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</si>
  <si>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</si>
  <si>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</si>
  <si>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</si>
  <si>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</si>
  <si>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</si>
  <si>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</si>
  <si>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</si>
  <si>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</si>
  <si>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</si>
  <si>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</si>
  <si>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</si>
  <si>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</si>
  <si>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</si>
  <si>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KODI00057</t>
  </si>
  <si>
    <t>KODI00058</t>
  </si>
  <si>
    <t>Komplet brtvi injektora do 4 Kg  s PTFE membranom i nosačem</t>
  </si>
  <si>
    <t>Kućište injektora prednji dio za PTFE mambranu</t>
  </si>
  <si>
    <t>Nosač membrane PTFE</t>
  </si>
  <si>
    <t>KODI00003</t>
  </si>
  <si>
    <t>Brtva plos. d 31,00/d 22,00x1,80 viton 70S</t>
  </si>
  <si>
    <t>KODI00023</t>
  </si>
  <si>
    <t>Sapnica do 4kg/h d25 br.15 fi 6,2</t>
  </si>
  <si>
    <t>KODI00046</t>
  </si>
  <si>
    <t>Cijev PVC-U d 20 x 1,5  PN 16</t>
  </si>
  <si>
    <t>KODI00055</t>
  </si>
  <si>
    <t>Reducir D20,2 / W 22 x 14/1"</t>
  </si>
  <si>
    <t>VDSF00016</t>
  </si>
  <si>
    <t>Kolčak (mufa) 5/4" inox AISI 316  (ojačanje injektora)</t>
  </si>
  <si>
    <t>KODI00024</t>
  </si>
  <si>
    <t>Smrečica R1"/d 26,5</t>
  </si>
  <si>
    <t>Nepovratni ventil za vakuum liniju M 3991/1   8/10</t>
  </si>
  <si>
    <t>KODI00011</t>
  </si>
  <si>
    <t>Nipel 1" MS (dio uređaja za skid.inj.pod tlakom)</t>
  </si>
  <si>
    <t>KODI00047</t>
  </si>
  <si>
    <t>Cijev d 25 x 6 armirana guma 20bar</t>
  </si>
  <si>
    <t>45</t>
  </si>
  <si>
    <t>46</t>
  </si>
  <si>
    <t>47</t>
  </si>
  <si>
    <t>48</t>
  </si>
  <si>
    <t>49</t>
  </si>
  <si>
    <t>50</t>
  </si>
  <si>
    <t>51</t>
  </si>
  <si>
    <t>KODR00001</t>
  </si>
  <si>
    <t>Komplet brtvi za dozirni ventil</t>
  </si>
  <si>
    <t>Čep ulazni d 15,9 x 22 (umjesto dz.ventila)</t>
  </si>
  <si>
    <t>PKODR0004</t>
  </si>
  <si>
    <t>Slijepi čep G1/4" (na mjestu fitinga)</t>
  </si>
  <si>
    <t>KODR00003</t>
  </si>
  <si>
    <t>Brtva "O" 11,90 x 2,62 Viton 70 Sh</t>
  </si>
  <si>
    <t>KODR00042</t>
  </si>
  <si>
    <t>Brtva plos. d 13,50/d 6,10 x 1,70 Viton 70 Sh do 200 g/h</t>
  </si>
  <si>
    <t>KODR00041</t>
  </si>
  <si>
    <t>Brtva plos. d 13,50/d 1,50 x 1,70 Viton 70 Sh iznad 200 g/h</t>
  </si>
  <si>
    <t>KODR00019</t>
  </si>
  <si>
    <t xml:space="preserve">Mjerna cijevčica do 900g/h L81 </t>
  </si>
  <si>
    <t>KODR00017</t>
  </si>
  <si>
    <t>Mjerna cijevčica do 4kg/h L81</t>
  </si>
  <si>
    <t>KODR00033</t>
  </si>
  <si>
    <t>Ventil dozirni do 10kg/h</t>
  </si>
  <si>
    <t>KODR00039</t>
  </si>
  <si>
    <t>Komplet brtvi rotametra 10KG</t>
  </si>
  <si>
    <t>KODR00004</t>
  </si>
  <si>
    <t>Brtva "O" 2,90 x 1,78 Viton 60 SH (dozirni ventil)</t>
  </si>
  <si>
    <t>KODR00005</t>
  </si>
  <si>
    <t>Brtva "O" 5,90 x 1,78 Viton 70 Sh</t>
  </si>
  <si>
    <t>KODR00002</t>
  </si>
  <si>
    <t>Brtva "O" 9,25 x 1,78 Viton 70 Sh</t>
  </si>
  <si>
    <t>KODR00006</t>
  </si>
  <si>
    <t>Brtva "O" 9,19 x 2,621 Viton 70 Sh</t>
  </si>
  <si>
    <t>KODP00005</t>
  </si>
  <si>
    <t>Membrana d 59 x2,5 preklopnik</t>
  </si>
  <si>
    <t>KODP00021</t>
  </si>
  <si>
    <t>Brtva "O" 7,80 x 3,53 viton 60SH</t>
  </si>
  <si>
    <t>KODP00012</t>
  </si>
  <si>
    <t>Osovina donjeg nosača opruge d 3 x 19,3</t>
  </si>
  <si>
    <t>KODP00007</t>
  </si>
  <si>
    <t>KODP00008</t>
  </si>
  <si>
    <t>Nosač opruge donji</t>
  </si>
  <si>
    <t>KODP00011</t>
  </si>
  <si>
    <t>Osovina d 5 x 20</t>
  </si>
  <si>
    <t>KODP00019</t>
  </si>
  <si>
    <t>Komplet membranski-preklopnik</t>
  </si>
  <si>
    <t>Modul el. M 1122 MDCR1 pH3 (elek.sonda,kabel)</t>
  </si>
  <si>
    <t>Modul el. M 1322/MDC1 Rx 3 (elek.sonda,kabel)</t>
  </si>
  <si>
    <t>Sklop el. M 1122/MDCR1 pH3</t>
  </si>
  <si>
    <t>Sklop el. M 1322/MDCR1 Rx3</t>
  </si>
  <si>
    <t>Sklop el. M 1032 C/ADC1 3 za ćeliju M1031</t>
  </si>
  <si>
    <t>KODD00092</t>
  </si>
  <si>
    <t>Armatura za uzorak Hychlor Cl,Ph,Rx,T s ćelijom platina -bakar</t>
  </si>
  <si>
    <t>Armatura za uzorak SPS 000 2003 Cl,pH</t>
  </si>
  <si>
    <t>KODA00071</t>
  </si>
  <si>
    <t>Konektor 5 pinski za senzor klora i ref.elektrodu</t>
  </si>
  <si>
    <t>Kućište konektora za senzor klora i ref. elektrodu</t>
  </si>
  <si>
    <t>Tuljak za zamjenu temp.senzora d2,5 H20</t>
  </si>
  <si>
    <t xml:space="preserve">Sklop kabel Cu+Au </t>
  </si>
  <si>
    <t>KODA00072</t>
  </si>
  <si>
    <t>KODA00073</t>
  </si>
  <si>
    <t>Adapter mješala  (za M 1020 i 1031 ) rupa 4 mm</t>
  </si>
  <si>
    <t>KODA00055</t>
  </si>
  <si>
    <t>Čep M6 x 26 (za kuglice)</t>
  </si>
  <si>
    <t>KODA00046</t>
  </si>
  <si>
    <t>Indikator nivoa vode za Cl2+pH+Rx interni</t>
  </si>
  <si>
    <t>KODA00047</t>
  </si>
  <si>
    <t>Sklop dno armature M 5262 (za 3 sonde)</t>
  </si>
  <si>
    <t>Pokrov armature za sonde Pg 13,5x2</t>
  </si>
  <si>
    <t>Brtva "O" 28,00 x 3,00</t>
  </si>
  <si>
    <t>Sklop kabel pH Rx x S7/TNC L 0,3m</t>
  </si>
  <si>
    <t>KEMI00200</t>
  </si>
  <si>
    <t>KEMI00201</t>
  </si>
  <si>
    <t>O-Brtva (za nosač ref.elektrode)</t>
  </si>
  <si>
    <t>Kabel za sonde pH i Rx 5m</t>
  </si>
  <si>
    <t>KODA00056</t>
  </si>
  <si>
    <t>Redox sonda s navojem G 1/2" 1000 mV</t>
  </si>
  <si>
    <t>KODA00067</t>
  </si>
  <si>
    <t>Kabel za pH i Redox sondu dužine 3m</t>
  </si>
  <si>
    <t>KODA00054</t>
  </si>
  <si>
    <t>Brtva "O" 31,47 x 1,78 (ispod katode)</t>
  </si>
  <si>
    <t>KODA00002</t>
  </si>
  <si>
    <t>Brtva "O" 12,3 x 2,4 (ispod priključka za vodu)</t>
  </si>
  <si>
    <t>KODA00023</t>
  </si>
  <si>
    <t>Piksna d 5 / d 2,6 L6</t>
  </si>
  <si>
    <t>KODA00033</t>
  </si>
  <si>
    <t xml:space="preserve">Vijak M4 x 6 DIN 913 A4 </t>
  </si>
  <si>
    <t>KODA00032</t>
  </si>
  <si>
    <t>Vijak M4 x 35 DIN 84 MsNi</t>
  </si>
  <si>
    <t>KODA00062</t>
  </si>
  <si>
    <t>Sklop  EMO ventil 50g/h</t>
  </si>
  <si>
    <t>KODA00007</t>
  </si>
  <si>
    <t>Kabel D25 anal.bez disp.</t>
  </si>
  <si>
    <t>KODA00061</t>
  </si>
  <si>
    <t>Crpka cirkulacijska 230V   1/2" UP 15-14 B</t>
  </si>
  <si>
    <t>PKODA0001</t>
  </si>
  <si>
    <t>Redukcija PVC G 1/2"m x 1/4"ž</t>
  </si>
  <si>
    <t>PKODA0002</t>
  </si>
  <si>
    <t>Spojni matrijal za dovod i odvod vode za uzorak analizatora</t>
  </si>
  <si>
    <t>Konektor 4/715 ravni PG7 4 polni za strujni izlaz</t>
  </si>
  <si>
    <t>Konektor 8/713 ravni PG9 8 polni za regulator</t>
  </si>
  <si>
    <t>Konektor 4 polni za ugradnju (analizator,pH,redox) 4/766</t>
  </si>
  <si>
    <t>Konektor 5 polni za ugradnju (analizator,pH,redox,sonda Cl u zraku)</t>
  </si>
  <si>
    <t>Sklop elektronika M1032 C/ADCR1 3</t>
  </si>
  <si>
    <t>Konektor 5/713 ravni PG9 5 polni senzor klora</t>
  </si>
  <si>
    <t>Sklop teperaturni senzor M1062 (konektor,kabel,senzor temp.)</t>
  </si>
  <si>
    <t>Konektor za indikator protoka 4 polni M8x1 Binder (99 3376 100 04)</t>
  </si>
  <si>
    <t>Manometar 0-6 bara fi 40 G 1/8" aksijalo iza Ms</t>
  </si>
  <si>
    <t>Kuglasti ventil mini 1/4" MsNi ženski x muški</t>
  </si>
  <si>
    <t>Holender spojnica trodjelna PVC-U solvent socket D 20</t>
  </si>
  <si>
    <t>T komad PVC-U 90º solvent socket D 25</t>
  </si>
  <si>
    <t>Spojnica istostrana PVC-U solvent socket D 25</t>
  </si>
  <si>
    <t>Spojnica istostrana PVC-U solvent socket D 16</t>
  </si>
  <si>
    <t>Koljeno PVC-U 90º solvent socket D 16</t>
  </si>
  <si>
    <t>Držač cijevi  D 20 PP</t>
  </si>
  <si>
    <t>Držač cijevi  D 25 PP</t>
  </si>
  <si>
    <t>pH sonda s navojem 120 pH ME 1103 pH</t>
  </si>
  <si>
    <t>KODZ00034</t>
  </si>
  <si>
    <t>Priključak za kontejner 1" s ventilom</t>
  </si>
  <si>
    <t>KODZ00018</t>
  </si>
  <si>
    <t>PVC lanac</t>
  </si>
  <si>
    <t>KODZ00033</t>
  </si>
  <si>
    <t>Lanac Zn fi 3 x 20 mm</t>
  </si>
  <si>
    <t>Vijak M8 x80 DIN 931 MsNi</t>
  </si>
  <si>
    <t>KODV00017</t>
  </si>
  <si>
    <t>Vijak M5 x 30 DIN 84 MsNi</t>
  </si>
  <si>
    <t>KODV00016</t>
  </si>
  <si>
    <t>Vijak M3 x 8 DIN 84 MsNi</t>
  </si>
  <si>
    <t>KODV00023</t>
  </si>
  <si>
    <t>Nosač krajnjeg prekidača</t>
  </si>
  <si>
    <t>Imbus vijak M4 x 6 DIN 913 A4</t>
  </si>
  <si>
    <t>KODV00010</t>
  </si>
  <si>
    <t>Sklop 4 EMO ventil 12g/h</t>
  </si>
  <si>
    <t>KODV00013</t>
  </si>
  <si>
    <t>Sklop 4 EMO ventil 25g/h</t>
  </si>
  <si>
    <t>KODV00026</t>
  </si>
  <si>
    <t>Sklop 4 EMO ventil 50g/h</t>
  </si>
  <si>
    <t>KODV00009</t>
  </si>
  <si>
    <t>Sklop 4 EMO ventil 100g/h</t>
  </si>
  <si>
    <t>KODV00012</t>
  </si>
  <si>
    <t>Sklop 4 EMO ventil 200g/h</t>
  </si>
  <si>
    <t>KODV00011</t>
  </si>
  <si>
    <t>Sklop 4 EMO ventil 1kg/h</t>
  </si>
  <si>
    <t>KODV00014</t>
  </si>
  <si>
    <t>Sklop 4 EMO ventil 2kg/h</t>
  </si>
  <si>
    <t>KODV00021</t>
  </si>
  <si>
    <t>Brtva "O" 4,47 x 1,78 Viton 70 Sh</t>
  </si>
  <si>
    <t>Kapa M.V.II s priključkom za vakuumetar G 1/4"</t>
  </si>
  <si>
    <t>Konektor 4 polni za ugradnju (EMV) 4/715</t>
  </si>
  <si>
    <t xml:space="preserve">Konektor 5 polni za ugradnju (EMV) </t>
  </si>
  <si>
    <t>Opruga tantal manja 0,3 x 4,5 x 9,5</t>
  </si>
  <si>
    <t>Nosač dozirne crpke zidni PE</t>
  </si>
  <si>
    <t>KODD00040</t>
  </si>
  <si>
    <t>Uteg s usisnim ventilom 3/8"</t>
  </si>
  <si>
    <t>Tlačno ograničavajući ventil  3 bar PVC</t>
  </si>
  <si>
    <t>Tlačno ograničavajući ventil 8 bar PVC</t>
  </si>
  <si>
    <t>KODD00016</t>
  </si>
  <si>
    <t>KODD00015</t>
  </si>
  <si>
    <t>KODD00034</t>
  </si>
  <si>
    <t>Teflonska cijev 4/6  mm</t>
  </si>
  <si>
    <t>Elektronika komplet za KKS E-60</t>
  </si>
  <si>
    <t>Konektor I 4/3 polni (ulaz rezerva/prazna posuda))</t>
  </si>
  <si>
    <t>Konektor II 5 polni (ulaz metering look/pulse)</t>
  </si>
  <si>
    <t>Konektor III 4 polni (izlaz prazan spremnik)</t>
  </si>
  <si>
    <t>KODD00066</t>
  </si>
  <si>
    <t>Set za servisnu zamjenu (godišnju) KKS 014</t>
  </si>
  <si>
    <t>Nosač opruge gornji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</si>
  <si>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</si>
  <si>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</si>
  <si>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</si>
  <si>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</si>
  <si>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</si>
  <si>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</si>
  <si>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</si>
  <si>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</si>
  <si>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</si>
  <si>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</si>
  <si>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</si>
  <si>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</si>
  <si>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</si>
  <si>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</si>
  <si>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</si>
  <si>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</si>
  <si>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</si>
  <si>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</si>
  <si>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</si>
  <si>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</si>
  <si>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</si>
  <si>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</si>
  <si>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</si>
  <si>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</si>
  <si>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</si>
  <si>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</si>
  <si>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</si>
  <si>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</si>
  <si>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</si>
  <si>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</si>
  <si>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</si>
  <si>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</si>
  <si>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</si>
  <si>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</si>
  <si>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</si>
  <si>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</si>
  <si>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</si>
  <si>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Vakummetar 0-(-1) bara 1/4" aksijalno iza Ф 63
 inox  (svake 3. godine)</t>
  </si>
  <si>
    <t>KOUZ00002</t>
  </si>
  <si>
    <t>Zbirni tlačni vod Cl2 za 1 bocu L</t>
  </si>
  <si>
    <t>KOUZ00001</t>
  </si>
  <si>
    <t>Zbirni tlačni vod Cl2 za 1 bocu D</t>
  </si>
  <si>
    <t>KOUZ00009</t>
  </si>
  <si>
    <t>Zbirni tlačni vod Cl2 za 2 boce L</t>
  </si>
  <si>
    <t>KOUZ00008</t>
  </si>
  <si>
    <t>Zbirni tlačni vod Cl2 za 2 boce D</t>
  </si>
  <si>
    <t>KOUZ00011</t>
  </si>
  <si>
    <t>Zbirni tlačni vod Cl2 za 3 boce L</t>
  </si>
  <si>
    <t>KOUZ00010</t>
  </si>
  <si>
    <t>Zbirni tlačni vod Cl2 za 3 boce D</t>
  </si>
  <si>
    <t>KOUZ00013</t>
  </si>
  <si>
    <t>Zbirni tlačni vod Cl2 za 4 boce L</t>
  </si>
  <si>
    <t>KOUZ00012</t>
  </si>
  <si>
    <t>Zbirni tlačni vod Cl2 za 4 boce D</t>
  </si>
  <si>
    <t>KOUZ00004</t>
  </si>
  <si>
    <t>Zbirni tlačni vod Cl2 za kontejner L</t>
  </si>
  <si>
    <t>KOUZ00003</t>
  </si>
  <si>
    <t>Zbirni tlačni vod Cl2 za kontejner D</t>
  </si>
  <si>
    <t>KODA00080</t>
  </si>
  <si>
    <t>KODD00082</t>
  </si>
  <si>
    <t>KODD00083</t>
  </si>
  <si>
    <t>KODD00079</t>
  </si>
  <si>
    <t>KODD00103</t>
  </si>
  <si>
    <t>KODV00028</t>
  </si>
  <si>
    <t>KODR00007</t>
  </si>
  <si>
    <t>KODD00087</t>
  </si>
  <si>
    <t>KODA00060</t>
  </si>
  <si>
    <t>KODA00058</t>
  </si>
  <si>
    <t>KODA00059</t>
  </si>
  <si>
    <t>KODA00064</t>
  </si>
  <si>
    <t>KODA00057</t>
  </si>
  <si>
    <t>KODA00065</t>
  </si>
  <si>
    <t>KODA00103</t>
  </si>
  <si>
    <t>KODA00100</t>
  </si>
  <si>
    <t>KODA00093</t>
  </si>
  <si>
    <t>KODA00094</t>
  </si>
  <si>
    <t>KODA00091</t>
  </si>
  <si>
    <t>KODA00092</t>
  </si>
  <si>
    <t>VDMA00018</t>
  </si>
  <si>
    <t>KOSM00285</t>
  </si>
  <si>
    <t>KOSM00102</t>
  </si>
  <si>
    <t>KOSM00266</t>
  </si>
  <si>
    <t>KOSM00210</t>
  </si>
  <si>
    <t>KODD00095</t>
  </si>
  <si>
    <t>KODD00096</t>
  </si>
  <si>
    <t>KODD00090</t>
  </si>
  <si>
    <t>KODI00060</t>
  </si>
  <si>
    <t>KODI00059</t>
  </si>
  <si>
    <t>KODI00061</t>
  </si>
  <si>
    <t>KODA00140</t>
  </si>
  <si>
    <t>KODA00141</t>
  </si>
  <si>
    <t>KODA00142</t>
  </si>
  <si>
    <t>KODA00143</t>
  </si>
  <si>
    <t>KODA00144</t>
  </si>
  <si>
    <t>KODA00145</t>
  </si>
  <si>
    <t>KODA00146</t>
  </si>
  <si>
    <t>KODA00147</t>
  </si>
  <si>
    <t>KODA00148</t>
  </si>
  <si>
    <t>KODA00149</t>
  </si>
  <si>
    <t>KODA00150</t>
  </si>
  <si>
    <t>KODA00151</t>
  </si>
  <si>
    <t>KODA00152</t>
  </si>
  <si>
    <t>KODA00154</t>
  </si>
  <si>
    <t>KODA00155</t>
  </si>
  <si>
    <t>KODA00156</t>
  </si>
  <si>
    <t>KODA00157</t>
  </si>
  <si>
    <t>KODA00158</t>
  </si>
  <si>
    <t>KODA00160</t>
  </si>
  <si>
    <t>KODA00161</t>
  </si>
  <si>
    <t>KODA00162</t>
  </si>
  <si>
    <t>KODD00121</t>
  </si>
  <si>
    <t>KODD00123</t>
  </si>
  <si>
    <t>KODD00115</t>
  </si>
  <si>
    <t>KODA00051</t>
  </si>
  <si>
    <t>KEMIKALIJE ZA OBRADU VODE</t>
  </si>
  <si>
    <t>Kemikalije za obradu vode</t>
  </si>
  <si>
    <t>PRILOG - 1</t>
  </si>
  <si>
    <t>Održavanje opreme za dezinfekciju vode vrši se preventivno, planski u dva ciklusa servis-pregled na osnovu</t>
  </si>
  <si>
    <t xml:space="preserve">cjeniku rezervnih dijelova za izvanredno održavanje.  </t>
  </si>
  <si>
    <t>troškovnika o redovnom održavanju opreme za dezinfekciju za svaki objekt na kojem se oprema nalazi, odnosno</t>
  </si>
  <si>
    <t>terminima u razmaku od šest mjeseci uz davanje jamstva na rad opreme.</t>
  </si>
  <si>
    <t>Ovlašteni serviser će održavanje opreme za dezinfekciju vode (servis-pregled) vršiti u unaprijed dogovorenim</t>
  </si>
  <si>
    <t>dezinfekciju vode u roku od 24 sata od poziva naručitelja.</t>
  </si>
  <si>
    <t>Obaveza ovlaštenog servisera je da u slučaju potrebe iziđe na intervenciju i otkloni kvar i pusti u rad  opremu za</t>
  </si>
  <si>
    <t xml:space="preserve">a neispravni će prenijeti na popravak u vlastitu radionicu.  </t>
  </si>
  <si>
    <t xml:space="preserve">Ukoliko ovlašteni serviser ne može neispravni uređaj popraviti kod naručitelja isti će privremeno zamijeniti ispravnim, </t>
  </si>
  <si>
    <t>Sustav za dezinfekciju vode će se po potrebi dograđivani na osnovu troškovnika „Dogradnje i rekonstrukcije sustava</t>
  </si>
  <si>
    <t xml:space="preserve">regulativom.  </t>
  </si>
  <si>
    <t>za dezinfekciju vode“, a sve sa ciljem povećanja sigurnosti i funkcionalnosti opreme te usklađivanju sa zakonskom</t>
  </si>
  <si>
    <t>Injektor M300 (osnovna konstrukcija za tlak do 6 bara)</t>
  </si>
  <si>
    <t>KODI00007</t>
  </si>
  <si>
    <t>Kućište injektora prednji dio</t>
  </si>
  <si>
    <t>KODA00130</t>
  </si>
  <si>
    <t>KOUV00030</t>
  </si>
  <si>
    <t xml:space="preserve">Ventil motorni do 200 g/h sa stepper motorom, strujnim ulazom od 4-20mA. tip M3531C/4U </t>
  </si>
  <si>
    <t>Usisna sonda s prekidačima   L-475, KKS</t>
  </si>
  <si>
    <t xml:space="preserve">Klipni komplet za 1,4 l/h, KKS                                                                       </t>
  </si>
  <si>
    <t xml:space="preserve">Klipni komplet za 0,5 l/h, KKS                                                                       </t>
  </si>
  <si>
    <t>Membrana za  002-014, KKS</t>
  </si>
  <si>
    <t>Membrana  005, KKS</t>
  </si>
  <si>
    <t>Usisna sonda s prekidačima   L-750, KKS</t>
  </si>
  <si>
    <t>Mjerna elektroda PH, polikarbonat, mjerno područje 0-14 pH sa 5 metara spojnog kabela BNC</t>
  </si>
  <si>
    <t>Mjerna elektroda PH, staklena, mjerno područje 0-14 pH, bez spojnog kabela, priključak PG13.5</t>
  </si>
  <si>
    <t>Otopina za kalibraciju RX 650mV, 55ml</t>
  </si>
  <si>
    <t>Otopina za kalibraciju RX 475mV, 55ml</t>
  </si>
  <si>
    <t>Otopina za kalibraciju PH 4, 55ml</t>
  </si>
  <si>
    <t>Otopina za kalibraciju PH 7, 55ml</t>
  </si>
  <si>
    <t>Otopina za kalibraciju PH 9, 55ml</t>
  </si>
  <si>
    <t>DPD 1 – tablete za POOLTESTER za određivanje slobodnog klora (kutija 250 kom)</t>
  </si>
  <si>
    <t>PHENOLRED - tablete za POOLTESTER za određivanje pH vrijednosti (kutija 500 kom)</t>
  </si>
  <si>
    <t>Nosač elektrode pH/Rx "in-line", priključak 1/2"</t>
  </si>
  <si>
    <t>Nosač elektrode pH/Rx in-line, sa zaštitom od loma elektrode, priključak 1/2"</t>
  </si>
  <si>
    <t>Komplet rezervni dijelovi BT4a, BT4ab 1602NPB9</t>
  </si>
  <si>
    <t>KOUV00029</t>
  </si>
  <si>
    <t xml:space="preserve">Ventil motorni do 100 g/h sa stepper motorom, strujnim ulazom od 4-20mA. tip M3531C/3U </t>
  </si>
  <si>
    <t>Multifunkcijski prekotlačni ventil MFV-DK, vel. 1 (1,5/10 bara) PV</t>
  </si>
  <si>
    <t>Troškovi uz servis ODV</t>
  </si>
  <si>
    <t>Troškovi uz pregled ODV</t>
  </si>
  <si>
    <t>a) Godišnji servis opreme za dezinfekciju vode (ODV)</t>
  </si>
  <si>
    <t>b) Godišnji pregled opreme za dezinfekciju vode (ODV)</t>
  </si>
  <si>
    <t>b) REKAPITULACIJA godišnji pregled opreme za dezinfekciju vode (ODV)</t>
  </si>
  <si>
    <t>UKUPNO - godišnji pregled opreme za dezinfekciju vode (ODV):</t>
  </si>
  <si>
    <t>a) Godišnji servis opreme za dezinfekciju vode</t>
  </si>
  <si>
    <t>b) Godišnji pregled opreme za dezinfekciju vode</t>
  </si>
  <si>
    <t>god</t>
  </si>
  <si>
    <t>SERVIS - vakuumski regulator bez cijevčice</t>
  </si>
  <si>
    <t>SERVIS - injektor za tlak do 6 bara</t>
  </si>
  <si>
    <t>SERVIS - rotametar</t>
  </si>
  <si>
    <t>SERVIS - vakuumski preklopnik</t>
  </si>
  <si>
    <t>SERVIS - analizator, M1032</t>
  </si>
  <si>
    <t>SERVIS - elektromotorni ventil M3521</t>
  </si>
  <si>
    <t>SERVIS - dozirna crpka Beta</t>
  </si>
  <si>
    <t>SERVIS - umjeravanje i puštanje u rad automatskog sustava za dezinfekciju vode plinskim klorom</t>
  </si>
  <si>
    <t>SERVIS - umjeravanje i puštanje u rad sustava za dezinfekciju vode otopinskim klorom (NaOCl)</t>
  </si>
  <si>
    <t>PREGLED - vakuumski regulator bez cijevčice</t>
  </si>
  <si>
    <t>PREGLED - injektor za tlak do 6 bara</t>
  </si>
  <si>
    <t>PREGLED - rotametar</t>
  </si>
  <si>
    <t>PREGLED - vakuumski preklopnik</t>
  </si>
  <si>
    <t>PREGLED - analizator, M1032</t>
  </si>
  <si>
    <t>PREGLED - elektromotorni ventil M3521</t>
  </si>
  <si>
    <t>PREGLED - dozirna crpka Beta</t>
  </si>
  <si>
    <t>PREGLED - umjeravanje i puštanje u rad automatskog sustava za dezinfekciju vode plinskim klorom</t>
  </si>
  <si>
    <t>PREGLED - umjeravanje i puštanje u rad sustava za dezinfekciju vode otopinskim klorom (NaOCl)</t>
  </si>
  <si>
    <t>Rad servisera opreme za dezinfekciju vode SSS</t>
  </si>
  <si>
    <t>OTR00001</t>
  </si>
  <si>
    <t>OTR00113</t>
  </si>
  <si>
    <t>3USL00038</t>
  </si>
  <si>
    <t xml:space="preserve">Atestiranje čekičnih klornih spremnika zapremine 40 l, dozvoljenog punjenja 50 kg Cl2.
Atestiranje uključuje otplinjavanje, čišćenje, bojanje, ugradnju novog ventila, izdavanje certifikata i prijevoz spremnika </t>
  </si>
  <si>
    <t>2.1. Rezervni dijelovi za redovni godišnji servis ODV</t>
  </si>
  <si>
    <t>2.1.1.</t>
  </si>
  <si>
    <t>2.1. UKUPNO - rezervni dijelovi za redovni godišnji servis ODV:</t>
  </si>
  <si>
    <t>2.1. Rezervni dijelovi za redovni godišnji pregled ODV</t>
  </si>
  <si>
    <t>2.1. UKUPNO - rezervni dijelovi za redovni godišnji pregled ODV:</t>
  </si>
  <si>
    <t>1.1. Rezervni dijelovi za redovni godišnji servis ODV</t>
  </si>
  <si>
    <t>1.1. UKUPNO - rezervni dijelovi za redovni godišnji servis ODV:</t>
  </si>
  <si>
    <t>1.1. Rezervni dijelovi za redovni godišnji pregled ODV</t>
  </si>
  <si>
    <t>1.1. UKUPNO - rezervni dijelovi za redovni godišnji pregled ODV:</t>
  </si>
  <si>
    <t>Nabava i transport ukapljenog (plinskog) klora u spremnicima zapremine 40 l (punjenje 50 kg Cl2)
do objekata  Naručitelja u kojima se on  upotrebljava, unutrašnji transport, te odvoženje praznih spremnika u sjedište Isporučitelja.
Minimalna količina isporučenog klora 50 kg.</t>
  </si>
  <si>
    <t>Troškovi izlaska na teren u trajanju od jednog dana za dva servisera (vozilo, dnevnice, ostali troškovi…)</t>
  </si>
  <si>
    <t>Troškovi izlaska na teren u trajanju od jednog dana za jednog servisera (vozilo, dnevnice, ostali troškovi…)</t>
  </si>
  <si>
    <t>Rad servisera opreme za dezinfekciju vode VSS</t>
  </si>
  <si>
    <t>Rad servisera - izvanredno održavanje</t>
  </si>
  <si>
    <t>3.1. Troškovi uz servis ODV</t>
  </si>
  <si>
    <t>3.1. UKUPNO - troškovi uz servis ODV</t>
  </si>
  <si>
    <t>3.2. Troškovi uz pregled ODV</t>
  </si>
  <si>
    <t>3.2. UKUPNO - troškovi uz pregled ODV</t>
  </si>
  <si>
    <t>4.1. Nabavka i isporuka sredstava za kemijsku obradu vode</t>
  </si>
  <si>
    <t>Rad d.o.o. Drniš</t>
  </si>
  <si>
    <t>HR - 22320 DRNIŠ</t>
  </si>
  <si>
    <t>M.B. 3032949</t>
  </si>
  <si>
    <t>OIB 71304592430</t>
  </si>
  <si>
    <t>CP Čikola</t>
  </si>
  <si>
    <t>VS Velušić</t>
  </si>
  <si>
    <t>TO120000</t>
  </si>
  <si>
    <t>TO110000</t>
  </si>
  <si>
    <t>c) Rad - izvanredno održavanje</t>
  </si>
  <si>
    <t>3.3. Rad servisera - izvanredno održavanje</t>
  </si>
  <si>
    <t>3.3. UKUPNO - rad servisera - izvanredno održavanje:</t>
  </si>
  <si>
    <t>5.1. Izvanredno održavanje ODV</t>
  </si>
  <si>
    <t xml:space="preserve">5.2.2. Regulator </t>
  </si>
  <si>
    <t>5.2.3. Rotametar dijelovi</t>
  </si>
  <si>
    <t>5.1.1. Troškovi izlaska i boravka na terenu uz održavanje opreme za dezinfekciju vode (ODV)</t>
  </si>
  <si>
    <t>5.2.4. Elektromagnetski ventil (za vakuum)</t>
  </si>
  <si>
    <t>5.2.5. Rotametar</t>
  </si>
  <si>
    <t>5.2.6. Injektor dijelovi</t>
  </si>
  <si>
    <t>5.2.7. Vakuumski preklopnik dijelovi M400</t>
  </si>
  <si>
    <t>5.2.8. Vakuumski preklopnik M400</t>
  </si>
  <si>
    <t>5.2.9. Zbirni vod dijelovi</t>
  </si>
  <si>
    <t>5.2.10. Analizator dijelovi</t>
  </si>
  <si>
    <t>5.2.11. Dozirna crpka dijelovi</t>
  </si>
  <si>
    <t>5.2.12. Elektromotorni ventili, za vakuum</t>
  </si>
  <si>
    <t>5.2.13. Elektromotorni ventil dijelovi</t>
  </si>
  <si>
    <t>5.2.14. Sonde, senzori</t>
  </si>
  <si>
    <t>Nabava, isporuka i uljevanje 1650 kg neutralizacjske otopine u neutralizator CS Čikola.</t>
  </si>
  <si>
    <t>4.2. Neutralizator</t>
  </si>
  <si>
    <t>Jedinična cijena (kn)</t>
  </si>
  <si>
    <t>Ukupna cijena (kn)</t>
  </si>
  <si>
    <t>objekta na kojima se vrši dezinfekcija vode.</t>
  </si>
  <si>
    <t/>
  </si>
  <si>
    <t>1.2. Rad na servisu ODV</t>
  </si>
  <si>
    <t>1.2. UKUPNO - rad na servisu ODV</t>
  </si>
  <si>
    <t>1.2. Rad na pregledu ODV</t>
  </si>
  <si>
    <t>1.2. UKUPNO - rad na pregledu ODV</t>
  </si>
  <si>
    <t>2.2. Rad na servisu ODV</t>
  </si>
  <si>
    <t>2.2. UKUPNO - rad na servisu ODV</t>
  </si>
  <si>
    <t>2.2. Rad na pregledu ODV</t>
  </si>
  <si>
    <t>2.2. UKUPNO - rad na pregledu ODV</t>
  </si>
  <si>
    <r>
      <t xml:space="preserve">Nabavaka i transport  natrijevog hipoklorita NaOCl koncentracije najmanje 15 %,  u odgovarajućim spremnicima 60/1.  </t>
    </r>
    <r>
      <rPr>
        <sz val="10"/>
        <color theme="1"/>
        <rFont val="Arial Narrow"/>
        <family val="2"/>
      </rPr>
      <t xml:space="preserve">
</t>
    </r>
    <r>
      <rPr>
        <sz val="10"/>
        <color theme="1"/>
        <rFont val="Arial Narrow"/>
        <family val="2"/>
        <charset val="238"/>
      </rPr>
      <t>Minimalna količina isporučenog NaOCl 60 kg.</t>
    </r>
  </si>
  <si>
    <t>REKAPITULACIJA - održavanje opreme za dezinfekciju vode (ODV) - objekti i dezinfekcijska sredstva</t>
  </si>
  <si>
    <t>PRILOG 1 - Cjenik rezervnih dijelova opreme za dezinfekciju vode (ODV)</t>
  </si>
  <si>
    <t>5.2. Rezervni dijelovi za izvanredno održavanje ODV</t>
  </si>
  <si>
    <t>5.2.1. Regulator dijelovi</t>
  </si>
  <si>
    <t>UKUPNO cijenik dijelova opreme za dezinfekciju vode (ODV), izvanedno održavanje</t>
  </si>
  <si>
    <t>USLUGA dezinfekcija, deratizacija i dezinsekcija (DDD)</t>
  </si>
  <si>
    <t>Usluge dezinfekcije, deratizacije i dezinsekcije</t>
  </si>
  <si>
    <t>5.1. Usluge DDD-a</t>
  </si>
  <si>
    <t>Izvođenje usluga DDD mjera za vodoopskrbne objekte vodovoda Rad Drniš (15 vodoopskrbnih objekata i UPOV)</t>
  </si>
  <si>
    <t>UKUPNO - DDD usluge:</t>
  </si>
  <si>
    <t>4.1.</t>
  </si>
  <si>
    <t>5.1.</t>
  </si>
  <si>
    <t>Usluge DDD-a</t>
  </si>
  <si>
    <t xml:space="preserve">REKAPITULACIJA troškovi održavanja opreme za dezinfekciju vode (ODV) </t>
  </si>
  <si>
    <t xml:space="preserve">UKUPNO: troškovi održavanja opreme za dezinfekciju vode (ODV) </t>
  </si>
  <si>
    <t xml:space="preserve">REKAPITULACIJA održavanje opreme za dezinfekciju vode (ODV)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</si>
</sst>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@&quot;.&quot;"/>
    <numFmt numFmtId="165" formatCode="#,##0.00\ &quot;EUR&quot;"/>
    <numFmt numFmtId="166" formatCode="#,##0.00\ &quot;kn&quot;"/>
    <numFmt numFmtId="167" formatCode="#,##0.00&quot; EUR&quot;"/>
    <numFmt numFmtId="168" formatCode="mmmm\-yy"/>
    <numFmt numFmtId="169" formatCode="[$-41A]dd\-mmm\-yy;@"/>
    <numFmt numFmtId="170" formatCode="[$-41A]mmmm\-yy;@"/>
    <numFmt numFmtId="171" formatCode="[h]:mm;@"/>
  </numFmts>
  <fonts count="3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indexed="10"/>
      <name val="Arial Narrow"/>
      <family val="2"/>
      <charset val="238"/>
    </font>
    <font>
      <i/>
      <sz val="10"/>
      <color indexed="10"/>
      <name val="Arial Narrow"/>
      <family val="2"/>
    </font>
    <font>
      <i/>
      <sz val="9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sz val="7"/>
      <color rgb="FF080000"/>
      <name val="Arial"/>
      <family val="2"/>
      <charset val="238"/>
    </font>
    <font>
      <b/>
      <sz val="12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  <charset val="238"/>
    </font>
    <font>
      <b/>
      <sz val="11"/>
      <color theme="1"/>
      <name val="Arial CE"/>
      <family val="2"/>
      <charset val="238"/>
    </font>
    <font>
      <sz val="10"/>
      <color theme="1"/>
      <name val="Arial CE"/>
      <family val="2"/>
      <charset val="238"/>
    </font>
    <font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 CE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Arial Narrow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47"/>
      </patternFill>
    </fill>
    <fill>
      <patternFill patternType="lightGray">
        <fgColor indexed="41"/>
        <bgColor indexed="9"/>
      </patternFill>
    </fill>
    <fill>
      <patternFill patternType="lightGray">
        <fgColor indexed="43"/>
        <bgColor indexed="9"/>
      </patternFill>
    </fill>
    <fill>
      <patternFill patternType="mediumGray">
        <fgColor indexed="41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17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FF0000"/>
      </left>
      <right style="thin">
        <color rgb="FFFF0000"/>
      </right>
      <top/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/>
      <diagonal/>
    </border>
    <border>
      <left style="thin">
        <color theme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double">
        <color theme="1"/>
      </bottom>
      <diagonal/>
    </border>
    <border>
      <left/>
      <right/>
      <top style="medium">
        <color theme="1"/>
      </top>
      <bottom style="double">
        <color theme="1"/>
      </bottom>
      <diagonal/>
    </border>
    <border>
      <left/>
      <right style="medium">
        <color theme="1"/>
      </right>
      <top style="medium">
        <color theme="1"/>
      </top>
      <bottom style="double">
        <color theme="1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7" fillId="12" borderId="0">
      <alignment horizontal="left" vertical="top"/>
    </xf>
    <xf numFmtId="0" fontId="17" fillId="12" borderId="0">
      <alignment horizontal="left" vertical="top"/>
    </xf>
    <xf numFmtId="0" fontId="2" fillId="0" borderId="0"/>
  </cellStyleXfs>
  <cellXfs count="406">
    <xf numFmtId="0" fontId="0" fillId="0" borderId="0" xfId="0"/>
    <xf numFmtId="1" fontId="8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6" fillId="0" borderId="0" xfId="0" applyFont="1" applyFill="1"/>
    <xf numFmtId="0" fontId="16" fillId="0" borderId="0" xfId="0" applyFont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" fontId="13" fillId="0" borderId="0" xfId="0" applyNumberFormat="1" applyFont="1" applyFill="1" applyBorder="1"/>
    <xf numFmtId="0" fontId="13" fillId="0" borderId="8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/>
    <xf numFmtId="0" fontId="1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0" xfId="0" applyFont="1" applyFill="1"/>
    <xf numFmtId="0" fontId="9" fillId="0" borderId="0" xfId="0" applyFont="1" applyFill="1" applyAlignment="1">
      <alignment horizontal="center"/>
    </xf>
    <xf numFmtId="0" fontId="4" fillId="0" borderId="0" xfId="0" applyFont="1" applyFill="1"/>
    <xf numFmtId="0" fontId="10" fillId="0" borderId="0" xfId="0" applyFont="1" applyFill="1"/>
    <xf numFmtId="0" fontId="14" fillId="0" borderId="0" xfId="0" applyFont="1" applyFill="1" applyAlignment="1">
      <alignment horizontal="right"/>
    </xf>
    <xf numFmtId="0" fontId="14" fillId="0" borderId="0" xfId="0" applyFont="1" applyFill="1" applyBorder="1"/>
    <xf numFmtId="4" fontId="14" fillId="0" borderId="0" xfId="0" applyNumberFormat="1" applyFont="1" applyFill="1" applyBorder="1"/>
    <xf numFmtId="0" fontId="14" fillId="0" borderId="8" xfId="0" applyFont="1" applyFill="1" applyBorder="1"/>
    <xf numFmtId="164" fontId="13" fillId="0" borderId="0" xfId="0" applyNumberFormat="1" applyFont="1" applyFill="1"/>
    <xf numFmtId="0" fontId="13" fillId="0" borderId="0" xfId="0" applyFont="1" applyFill="1" applyAlignment="1">
      <alignment horizontal="center"/>
    </xf>
    <xf numFmtId="165" fontId="13" fillId="0" borderId="0" xfId="0" applyNumberFormat="1" applyFont="1" applyFill="1"/>
    <xf numFmtId="166" fontId="13" fillId="0" borderId="0" xfId="0" applyNumberFormat="1" applyFont="1" applyFill="1"/>
    <xf numFmtId="9" fontId="13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left"/>
    </xf>
    <xf numFmtId="4" fontId="13" fillId="0" borderId="0" xfId="0" applyNumberFormat="1" applyFont="1" applyFill="1"/>
    <xf numFmtId="0" fontId="13" fillId="0" borderId="0" xfId="0" applyFont="1" applyAlignment="1">
      <alignment horizontal="center"/>
    </xf>
    <xf numFmtId="0" fontId="13" fillId="0" borderId="25" xfId="0" applyFont="1" applyBorder="1" applyAlignment="1">
      <alignment horizontal="center"/>
    </xf>
    <xf numFmtId="1" fontId="13" fillId="2" borderId="67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1" fontId="13" fillId="2" borderId="38" xfId="0" applyNumberFormat="1" applyFont="1" applyFill="1" applyBorder="1" applyAlignment="1">
      <alignment horizontal="center"/>
    </xf>
    <xf numFmtId="1" fontId="13" fillId="2" borderId="2" xfId="0" applyNumberFormat="1" applyFont="1" applyFill="1" applyBorder="1" applyAlignment="1">
      <alignment horizontal="center"/>
    </xf>
    <xf numFmtId="0" fontId="4" fillId="0" borderId="0" xfId="0" applyFont="1" applyFill="1"/>
    <xf numFmtId="0" fontId="22" fillId="0" borderId="0" xfId="0" applyFont="1" applyFill="1"/>
    <xf numFmtId="0" fontId="13" fillId="0" borderId="0" xfId="0" applyFont="1" applyFill="1"/>
    <xf numFmtId="0" fontId="14" fillId="0" borderId="0" xfId="0" applyFont="1" applyFill="1" applyAlignment="1">
      <alignment horizontal="center"/>
    </xf>
    <xf numFmtId="0" fontId="13" fillId="0" borderId="0" xfId="0" applyFont="1" applyFill="1"/>
    <xf numFmtId="1" fontId="13" fillId="0" borderId="0" xfId="0" applyNumberFormat="1" applyFont="1" applyFill="1" applyAlignment="1">
      <alignment horizontal="left"/>
    </xf>
    <xf numFmtId="164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indent="1"/>
    </xf>
    <xf numFmtId="0" fontId="13" fillId="0" borderId="0" xfId="0" applyFont="1" applyFill="1" applyAlignment="1">
      <alignment horizontal="left"/>
    </xf>
    <xf numFmtId="0" fontId="16" fillId="0" borderId="0" xfId="0" applyFont="1" applyFill="1"/>
    <xf numFmtId="0" fontId="25" fillId="0" borderId="0" xfId="0" applyFont="1" applyFill="1"/>
    <xf numFmtId="0" fontId="24" fillId="0" borderId="0" xfId="0" applyFont="1" applyFill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4" fontId="11" fillId="0" borderId="0" xfId="0" applyNumberFormat="1" applyFont="1" applyFill="1" applyBorder="1"/>
    <xf numFmtId="4" fontId="12" fillId="0" borderId="0" xfId="0" applyNumberFormat="1" applyFont="1" applyFill="1" applyBorder="1"/>
    <xf numFmtId="0" fontId="18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left"/>
    </xf>
    <xf numFmtId="166" fontId="13" fillId="0" borderId="0" xfId="0" applyNumberFormat="1" applyFont="1" applyFill="1" applyBorder="1"/>
    <xf numFmtId="0" fontId="1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protection locked="0"/>
    </xf>
    <xf numFmtId="164" fontId="13" fillId="0" borderId="0" xfId="0" applyNumberFormat="1" applyFont="1" applyFill="1" applyBorder="1"/>
    <xf numFmtId="1" fontId="19" fillId="0" borderId="0" xfId="0" applyNumberFormat="1" applyFont="1" applyFill="1" applyAlignment="1">
      <alignment horizontal="center"/>
    </xf>
    <xf numFmtId="164" fontId="12" fillId="0" borderId="0" xfId="0" applyNumberFormat="1" applyFont="1" applyFill="1"/>
    <xf numFmtId="0" fontId="12" fillId="0" borderId="0" xfId="0" applyFont="1" applyFill="1" applyAlignment="1">
      <alignment horizontal="left"/>
    </xf>
    <xf numFmtId="0" fontId="11" fillId="0" borderId="0" xfId="0" applyFont="1" applyFill="1"/>
    <xf numFmtId="0" fontId="26" fillId="0" borderId="0" xfId="0" applyFont="1"/>
    <xf numFmtId="0" fontId="14" fillId="0" borderId="0" xfId="0" applyNumberFormat="1" applyFont="1" applyFill="1" applyBorder="1"/>
    <xf numFmtId="0" fontId="13" fillId="0" borderId="3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2" fillId="3" borderId="32" xfId="0" applyFont="1" applyFill="1" applyBorder="1"/>
    <xf numFmtId="0" fontId="11" fillId="3" borderId="33" xfId="0" applyFont="1" applyFill="1" applyBorder="1"/>
    <xf numFmtId="0" fontId="12" fillId="3" borderId="33" xfId="0" applyFont="1" applyFill="1" applyBorder="1" applyAlignment="1">
      <alignment horizontal="right"/>
    </xf>
    <xf numFmtId="168" fontId="12" fillId="3" borderId="34" xfId="0" applyNumberFormat="1" applyFont="1" applyFill="1" applyBorder="1" applyAlignment="1">
      <alignment horizontal="center"/>
    </xf>
    <xf numFmtId="164" fontId="13" fillId="0" borderId="5" xfId="0" applyNumberFormat="1" applyFont="1" applyFill="1" applyBorder="1"/>
    <xf numFmtId="0" fontId="13" fillId="0" borderId="6" xfId="0" applyFont="1" applyFill="1" applyBorder="1"/>
    <xf numFmtId="0" fontId="14" fillId="7" borderId="16" xfId="0" applyNumberFormat="1" applyFont="1" applyFill="1" applyBorder="1"/>
    <xf numFmtId="0" fontId="14" fillId="7" borderId="17" xfId="0" applyFont="1" applyFill="1" applyBorder="1"/>
    <xf numFmtId="0" fontId="13" fillId="7" borderId="17" xfId="0" applyFont="1" applyFill="1" applyBorder="1"/>
    <xf numFmtId="0" fontId="13" fillId="7" borderId="18" xfId="0" applyFont="1" applyFill="1" applyBorder="1"/>
    <xf numFmtId="1" fontId="15" fillId="0" borderId="0" xfId="0" applyNumberFormat="1" applyFont="1" applyFill="1" applyBorder="1" applyAlignment="1">
      <alignment horizontal="center"/>
    </xf>
    <xf numFmtId="0" fontId="14" fillId="6" borderId="28" xfId="0" applyNumberFormat="1" applyFont="1" applyFill="1" applyBorder="1" applyAlignment="1"/>
    <xf numFmtId="0" fontId="14" fillId="6" borderId="25" xfId="0" applyFont="1" applyFill="1" applyBorder="1"/>
    <xf numFmtId="0" fontId="13" fillId="6" borderId="25" xfId="0" applyFont="1" applyFill="1" applyBorder="1"/>
    <xf numFmtId="0" fontId="14" fillId="6" borderId="25" xfId="0" applyFont="1" applyFill="1" applyBorder="1" applyAlignment="1">
      <alignment horizontal="center"/>
    </xf>
    <xf numFmtId="0" fontId="14" fillId="2" borderId="50" xfId="0" applyFont="1" applyFill="1" applyBorder="1" applyAlignment="1">
      <alignment horizontal="center"/>
    </xf>
    <xf numFmtId="0" fontId="13" fillId="6" borderId="29" xfId="0" applyFont="1" applyFill="1" applyBorder="1"/>
    <xf numFmtId="0" fontId="19" fillId="0" borderId="6" xfId="0" applyFont="1" applyFill="1" applyBorder="1" applyAlignment="1">
      <alignment horizontal="center"/>
    </xf>
    <xf numFmtId="164" fontId="13" fillId="0" borderId="22" xfId="0" applyNumberFormat="1" applyFont="1" applyFill="1" applyBorder="1" applyAlignment="1">
      <alignment horizontal="right"/>
    </xf>
    <xf numFmtId="49" fontId="13" fillId="0" borderId="2" xfId="0" applyNumberFormat="1" applyFont="1" applyFill="1" applyBorder="1"/>
    <xf numFmtId="0" fontId="13" fillId="0" borderId="2" xfId="0" applyFont="1" applyFill="1" applyBorder="1"/>
    <xf numFmtId="0" fontId="13" fillId="0" borderId="26" xfId="0" applyFont="1" applyFill="1" applyBorder="1" applyAlignment="1">
      <alignment horizontal="center"/>
    </xf>
    <xf numFmtId="0" fontId="13" fillId="0" borderId="53" xfId="0" applyFont="1" applyFill="1" applyBorder="1" applyAlignment="1">
      <alignment horizontal="center"/>
    </xf>
    <xf numFmtId="4" fontId="13" fillId="0" borderId="37" xfId="0" applyNumberFormat="1" applyFont="1" applyFill="1" applyBorder="1"/>
    <xf numFmtId="4" fontId="13" fillId="0" borderId="23" xfId="0" applyNumberFormat="1" applyFont="1" applyFill="1" applyBorder="1"/>
    <xf numFmtId="0" fontId="27" fillId="0" borderId="0" xfId="0" applyFont="1"/>
    <xf numFmtId="0" fontId="13" fillId="0" borderId="54" xfId="0" applyFont="1" applyFill="1" applyBorder="1" applyAlignment="1">
      <alignment horizontal="center"/>
    </xf>
    <xf numFmtId="1" fontId="15" fillId="0" borderId="0" xfId="0" applyNumberFormat="1" applyFont="1" applyFill="1" applyAlignment="1">
      <alignment horizontal="center"/>
    </xf>
    <xf numFmtId="0" fontId="13" fillId="0" borderId="51" xfId="0" applyFont="1" applyFill="1" applyBorder="1" applyAlignment="1">
      <alignment horizontal="center"/>
    </xf>
    <xf numFmtId="164" fontId="13" fillId="0" borderId="22" xfId="0" applyNumberFormat="1" applyFont="1" applyFill="1" applyBorder="1" applyAlignment="1">
      <alignment horizontal="right" vertical="top"/>
    </xf>
    <xf numFmtId="4" fontId="13" fillId="0" borderId="2" xfId="0" applyNumberFormat="1" applyFont="1" applyBorder="1" applyAlignment="1">
      <alignment vertical="top"/>
    </xf>
    <xf numFmtId="0" fontId="13" fillId="0" borderId="2" xfId="0" applyFont="1" applyFill="1" applyBorder="1" applyAlignment="1">
      <alignment wrapText="1"/>
    </xf>
    <xf numFmtId="0" fontId="13" fillId="0" borderId="26" xfId="0" applyFont="1" applyBorder="1" applyAlignment="1">
      <alignment horizontal="center"/>
    </xf>
    <xf numFmtId="4" fontId="13" fillId="0" borderId="2" xfId="0" applyNumberFormat="1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Border="1"/>
    <xf numFmtId="0" fontId="13" fillId="2" borderId="2" xfId="0" applyFont="1" applyFill="1" applyBorder="1" applyAlignment="1">
      <alignment horizontal="center"/>
    </xf>
    <xf numFmtId="0" fontId="14" fillId="7" borderId="19" xfId="0" applyNumberFormat="1" applyFont="1" applyFill="1" applyBorder="1"/>
    <xf numFmtId="0" fontId="14" fillId="7" borderId="20" xfId="0" applyFont="1" applyFill="1" applyBorder="1"/>
    <xf numFmtId="0" fontId="13" fillId="7" borderId="20" xfId="0" applyFont="1" applyFill="1" applyBorder="1"/>
    <xf numFmtId="4" fontId="14" fillId="7" borderId="21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center"/>
    </xf>
    <xf numFmtId="4" fontId="13" fillId="0" borderId="6" xfId="0" applyNumberFormat="1" applyFont="1" applyFill="1" applyBorder="1"/>
    <xf numFmtId="0" fontId="13" fillId="7" borderId="33" xfId="0" applyFont="1" applyFill="1" applyBorder="1"/>
    <xf numFmtId="164" fontId="23" fillId="0" borderId="22" xfId="0" applyNumberFormat="1" applyFont="1" applyFill="1" applyBorder="1" applyAlignment="1">
      <alignment horizontal="right"/>
    </xf>
    <xf numFmtId="1" fontId="23" fillId="0" borderId="2" xfId="0" applyNumberFormat="1" applyFont="1" applyFill="1" applyBorder="1" applyAlignment="1">
      <alignment horizontal="left"/>
    </xf>
    <xf numFmtId="49" fontId="23" fillId="0" borderId="2" xfId="0" applyNumberFormat="1" applyFont="1" applyFill="1" applyBorder="1" applyProtection="1">
      <protection locked="0"/>
    </xf>
    <xf numFmtId="0" fontId="23" fillId="0" borderId="26" xfId="0" applyFont="1" applyFill="1" applyBorder="1" applyAlignment="1">
      <alignment horizontal="center"/>
    </xf>
    <xf numFmtId="1" fontId="23" fillId="0" borderId="64" xfId="0" applyNumberFormat="1" applyFont="1" applyFill="1" applyBorder="1" applyAlignment="1">
      <alignment horizontal="center"/>
    </xf>
    <xf numFmtId="4" fontId="23" fillId="0" borderId="25" xfId="0" applyNumberFormat="1" applyFont="1" applyFill="1" applyBorder="1"/>
    <xf numFmtId="4" fontId="23" fillId="0" borderId="59" xfId="0" applyNumberFormat="1" applyFont="1" applyFill="1" applyBorder="1"/>
    <xf numFmtId="1" fontId="23" fillId="0" borderId="54" xfId="0" applyNumberFormat="1" applyFont="1" applyFill="1" applyBorder="1" applyAlignment="1">
      <alignment horizontal="center"/>
    </xf>
    <xf numFmtId="4" fontId="23" fillId="0" borderId="60" xfId="0" applyNumberFormat="1" applyFont="1" applyFill="1" applyBorder="1"/>
    <xf numFmtId="164" fontId="23" fillId="0" borderId="24" xfId="0" applyNumberFormat="1" applyFont="1" applyFill="1" applyBorder="1" applyAlignment="1">
      <alignment horizontal="right" vertical="top"/>
    </xf>
    <xf numFmtId="1" fontId="23" fillId="0" borderId="39" xfId="0" applyNumberFormat="1" applyFont="1" applyFill="1" applyBorder="1" applyAlignment="1">
      <alignment horizontal="left"/>
    </xf>
    <xf numFmtId="49" fontId="23" fillId="0" borderId="39" xfId="0" applyNumberFormat="1" applyFont="1" applyFill="1" applyBorder="1" applyAlignment="1" applyProtection="1">
      <alignment vertical="top" wrapText="1"/>
      <protection locked="0"/>
    </xf>
    <xf numFmtId="0" fontId="23" fillId="0" borderId="52" xfId="0" applyFont="1" applyFill="1" applyBorder="1" applyAlignment="1">
      <alignment horizontal="center"/>
    </xf>
    <xf numFmtId="1" fontId="23" fillId="13" borderId="65" xfId="0" applyNumberFormat="1" applyFont="1" applyFill="1" applyBorder="1" applyAlignment="1">
      <alignment horizontal="center"/>
    </xf>
    <xf numFmtId="4" fontId="23" fillId="0" borderId="8" xfId="0" applyNumberFormat="1" applyFont="1" applyFill="1" applyBorder="1"/>
    <xf numFmtId="4" fontId="23" fillId="0" borderId="61" xfId="0" applyNumberFormat="1" applyFont="1" applyFill="1" applyBorder="1"/>
    <xf numFmtId="164" fontId="23" fillId="0" borderId="56" xfId="0" applyNumberFormat="1" applyFont="1" applyFill="1" applyBorder="1" applyAlignment="1">
      <alignment horizontal="right"/>
    </xf>
    <xf numFmtId="1" fontId="23" fillId="0" borderId="14" xfId="0" applyNumberFormat="1" applyFont="1" applyFill="1" applyBorder="1" applyAlignment="1">
      <alignment horizontal="left"/>
    </xf>
    <xf numFmtId="49" fontId="23" fillId="0" borderId="14" xfId="0" applyNumberFormat="1" applyFont="1" applyFill="1" applyBorder="1" applyProtection="1">
      <protection locked="0"/>
    </xf>
    <xf numFmtId="0" fontId="23" fillId="0" borderId="13" xfId="0" applyFont="1" applyFill="1" applyBorder="1" applyAlignment="1">
      <alignment horizontal="center"/>
    </xf>
    <xf numFmtId="171" fontId="23" fillId="0" borderId="66" xfId="0" applyNumberFormat="1" applyFont="1" applyFill="1" applyBorder="1" applyAlignment="1">
      <alignment horizontal="center"/>
    </xf>
    <xf numFmtId="4" fontId="23" fillId="0" borderId="10" xfId="0" applyNumberFormat="1" applyFont="1" applyFill="1" applyBorder="1"/>
    <xf numFmtId="4" fontId="23" fillId="0" borderId="62" xfId="0" applyNumberFormat="1" applyFont="1" applyFill="1" applyBorder="1"/>
    <xf numFmtId="0" fontId="15" fillId="7" borderId="20" xfId="0" applyFont="1" applyFill="1" applyBorder="1" applyAlignment="1">
      <alignment horizontal="center" vertical="center"/>
    </xf>
    <xf numFmtId="2" fontId="13" fillId="0" borderId="5" xfId="0" applyNumberFormat="1" applyFont="1" applyFill="1" applyBorder="1"/>
    <xf numFmtId="0" fontId="13" fillId="0" borderId="43" xfId="0" applyFont="1" applyFill="1" applyBorder="1"/>
    <xf numFmtId="4" fontId="13" fillId="0" borderId="43" xfId="0" applyNumberFormat="1" applyFont="1" applyFill="1" applyBorder="1"/>
    <xf numFmtId="0" fontId="13" fillId="0" borderId="44" xfId="0" applyFont="1" applyFill="1" applyBorder="1"/>
    <xf numFmtId="4" fontId="13" fillId="0" borderId="44" xfId="0" applyNumberFormat="1" applyFont="1" applyFill="1" applyBorder="1"/>
    <xf numFmtId="4" fontId="13" fillId="0" borderId="55" xfId="0" applyNumberFormat="1" applyFont="1" applyFill="1" applyBorder="1"/>
    <xf numFmtId="164" fontId="11" fillId="0" borderId="5" xfId="0" applyNumberFormat="1" applyFont="1" applyFill="1" applyBorder="1"/>
    <xf numFmtId="4" fontId="11" fillId="0" borderId="6" xfId="0" applyNumberFormat="1" applyFont="1" applyFill="1" applyBorder="1"/>
    <xf numFmtId="0" fontId="14" fillId="7" borderId="68" xfId="0" applyNumberFormat="1" applyFont="1" applyFill="1" applyBorder="1"/>
    <xf numFmtId="0" fontId="14" fillId="7" borderId="69" xfId="0" applyFont="1" applyFill="1" applyBorder="1"/>
    <xf numFmtId="0" fontId="13" fillId="7" borderId="69" xfId="0" applyFont="1" applyFill="1" applyBorder="1"/>
    <xf numFmtId="4" fontId="14" fillId="7" borderId="70" xfId="0" applyNumberFormat="1" applyFont="1" applyFill="1" applyBorder="1" applyAlignment="1">
      <alignment horizontal="right"/>
    </xf>
    <xf numFmtId="0" fontId="14" fillId="0" borderId="0" xfId="0" applyFont="1" applyFill="1"/>
    <xf numFmtId="0" fontId="12" fillId="8" borderId="32" xfId="0" applyFont="1" applyFill="1" applyBorder="1"/>
    <xf numFmtId="0" fontId="11" fillId="8" borderId="33" xfId="0" applyFont="1" applyFill="1" applyBorder="1"/>
    <xf numFmtId="0" fontId="12" fillId="8" borderId="33" xfId="0" applyFont="1" applyFill="1" applyBorder="1" applyAlignment="1">
      <alignment horizontal="right"/>
    </xf>
    <xf numFmtId="168" fontId="12" fillId="8" borderId="34" xfId="0" applyNumberFormat="1" applyFont="1" applyFill="1" applyBorder="1" applyAlignment="1">
      <alignment horizontal="center"/>
    </xf>
    <xf numFmtId="0" fontId="14" fillId="8" borderId="16" xfId="0" applyNumberFormat="1" applyFont="1" applyFill="1" applyBorder="1"/>
    <xf numFmtId="0" fontId="14" fillId="8" borderId="17" xfId="0" applyFont="1" applyFill="1" applyBorder="1"/>
    <xf numFmtId="0" fontId="13" fillId="8" borderId="17" xfId="0" applyFont="1" applyFill="1" applyBorder="1"/>
    <xf numFmtId="0" fontId="13" fillId="8" borderId="18" xfId="0" applyFont="1" applyFill="1" applyBorder="1"/>
    <xf numFmtId="1" fontId="13" fillId="0" borderId="0" xfId="0" applyNumberFormat="1" applyFont="1" applyFill="1" applyAlignment="1">
      <alignment horizontal="center"/>
    </xf>
    <xf numFmtId="49" fontId="13" fillId="0" borderId="26" xfId="0" applyNumberFormat="1" applyFont="1" applyFill="1" applyBorder="1"/>
    <xf numFmtId="0" fontId="13" fillId="0" borderId="25" xfId="0" applyFont="1" applyFill="1" applyBorder="1"/>
    <xf numFmtId="4" fontId="13" fillId="0" borderId="25" xfId="0" applyNumberFormat="1" applyFont="1" applyFill="1" applyBorder="1"/>
    <xf numFmtId="4" fontId="13" fillId="0" borderId="29" xfId="0" applyNumberFormat="1" applyFont="1" applyFill="1" applyBorder="1"/>
    <xf numFmtId="0" fontId="14" fillId="8" borderId="19" xfId="0" applyNumberFormat="1" applyFont="1" applyFill="1" applyBorder="1"/>
    <xf numFmtId="0" fontId="14" fillId="8" borderId="20" xfId="0" applyFont="1" applyFill="1" applyBorder="1"/>
    <xf numFmtId="0" fontId="13" fillId="8" borderId="20" xfId="0" applyFont="1" applyFill="1" applyBorder="1"/>
    <xf numFmtId="4" fontId="14" fillId="8" borderId="21" xfId="0" applyNumberFormat="1" applyFont="1" applyFill="1" applyBorder="1" applyAlignment="1">
      <alignment horizontal="right"/>
    </xf>
    <xf numFmtId="164" fontId="15" fillId="0" borderId="5" xfId="0" applyNumberFormat="1" applyFont="1" applyFill="1" applyBorder="1"/>
    <xf numFmtId="0" fontId="15" fillId="0" borderId="0" xfId="0" applyFont="1" applyFill="1" applyBorder="1"/>
    <xf numFmtId="4" fontId="15" fillId="0" borderId="0" xfId="0" applyNumberFormat="1" applyFont="1" applyFill="1" applyBorder="1"/>
    <xf numFmtId="4" fontId="15" fillId="0" borderId="6" xfId="0" applyNumberFormat="1" applyFont="1" applyFill="1" applyBorder="1"/>
    <xf numFmtId="0" fontId="28" fillId="0" borderId="0" xfId="0" applyFont="1"/>
    <xf numFmtId="0" fontId="13" fillId="8" borderId="33" xfId="0" applyFont="1" applyFill="1" applyBorder="1"/>
    <xf numFmtId="1" fontId="23" fillId="0" borderId="39" xfId="0" applyNumberFormat="1" applyFont="1" applyFill="1" applyBorder="1" applyAlignment="1">
      <alignment horizontal="left" vertical="top"/>
    </xf>
    <xf numFmtId="164" fontId="19" fillId="0" borderId="56" xfId="0" applyNumberFormat="1" applyFont="1" applyFill="1" applyBorder="1" applyAlignment="1">
      <alignment horizontal="right"/>
    </xf>
    <xf numFmtId="1" fontId="19" fillId="0" borderId="14" xfId="0" applyNumberFormat="1" applyFont="1" applyFill="1" applyBorder="1" applyAlignment="1">
      <alignment horizontal="left"/>
    </xf>
    <xf numFmtId="49" fontId="19" fillId="0" borderId="14" xfId="0" applyNumberFormat="1" applyFont="1" applyFill="1" applyBorder="1" applyProtection="1">
      <protection locked="0"/>
    </xf>
    <xf numFmtId="0" fontId="19" fillId="0" borderId="13" xfId="0" applyFont="1" applyFill="1" applyBorder="1" applyAlignment="1">
      <alignment horizontal="center"/>
    </xf>
    <xf numFmtId="171" fontId="19" fillId="0" borderId="58" xfId="0" applyNumberFormat="1" applyFont="1" applyFill="1" applyBorder="1" applyAlignment="1">
      <alignment horizontal="center"/>
    </xf>
    <xf numFmtId="4" fontId="19" fillId="0" borderId="14" xfId="0" applyNumberFormat="1" applyFont="1" applyFill="1" applyBorder="1"/>
    <xf numFmtId="4" fontId="19" fillId="0" borderId="57" xfId="0" applyNumberFormat="1" applyFont="1" applyFill="1" applyBorder="1"/>
    <xf numFmtId="0" fontId="14" fillId="9" borderId="19" xfId="0" applyNumberFormat="1" applyFont="1" applyFill="1" applyBorder="1"/>
    <xf numFmtId="0" fontId="14" fillId="9" borderId="20" xfId="0" applyFont="1" applyFill="1" applyBorder="1"/>
    <xf numFmtId="0" fontId="15" fillId="9" borderId="20" xfId="0" applyFont="1" applyFill="1" applyBorder="1" applyAlignment="1">
      <alignment horizontal="center" vertical="center"/>
    </xf>
    <xf numFmtId="0" fontId="13" fillId="9" borderId="20" xfId="0" applyFont="1" applyFill="1" applyBorder="1"/>
    <xf numFmtId="4" fontId="14" fillId="9" borderId="21" xfId="0" applyNumberFormat="1" applyFont="1" applyFill="1" applyBorder="1" applyAlignment="1">
      <alignment horizontal="right"/>
    </xf>
    <xf numFmtId="0" fontId="14" fillId="9" borderId="16" xfId="0" applyNumberFormat="1" applyFont="1" applyFill="1" applyBorder="1"/>
    <xf numFmtId="0" fontId="14" fillId="9" borderId="17" xfId="0" applyFont="1" applyFill="1" applyBorder="1"/>
    <xf numFmtId="0" fontId="13" fillId="9" borderId="17" xfId="0" applyFont="1" applyFill="1" applyBorder="1"/>
    <xf numFmtId="0" fontId="13" fillId="9" borderId="18" xfId="0" applyFont="1" applyFill="1" applyBorder="1"/>
    <xf numFmtId="4" fontId="13" fillId="0" borderId="42" xfId="0" applyNumberFormat="1" applyFont="1" applyFill="1" applyBorder="1"/>
    <xf numFmtId="0" fontId="13" fillId="0" borderId="5" xfId="0" applyNumberFormat="1" applyFont="1" applyFill="1" applyBorder="1"/>
    <xf numFmtId="0" fontId="14" fillId="9" borderId="68" xfId="0" applyNumberFormat="1" applyFont="1" applyFill="1" applyBorder="1"/>
    <xf numFmtId="0" fontId="14" fillId="9" borderId="69" xfId="0" applyFont="1" applyFill="1" applyBorder="1"/>
    <xf numFmtId="0" fontId="13" fillId="9" borderId="69" xfId="0" applyFont="1" applyFill="1" applyBorder="1"/>
    <xf numFmtId="4" fontId="14" fillId="9" borderId="70" xfId="0" applyNumberFormat="1" applyFont="1" applyFill="1" applyBorder="1" applyAlignment="1">
      <alignment horizontal="right"/>
    </xf>
    <xf numFmtId="164" fontId="13" fillId="0" borderId="10" xfId="0" applyNumberFormat="1" applyFont="1" applyFill="1" applyBorder="1"/>
    <xf numFmtId="0" fontId="13" fillId="0" borderId="10" xfId="0" applyFont="1" applyFill="1" applyBorder="1"/>
    <xf numFmtId="4" fontId="13" fillId="0" borderId="10" xfId="0" applyNumberFormat="1" applyFont="1" applyFill="1" applyBorder="1"/>
    <xf numFmtId="0" fontId="14" fillId="11" borderId="16" xfId="0" applyNumberFormat="1" applyFont="1" applyFill="1" applyBorder="1"/>
    <xf numFmtId="0" fontId="14" fillId="11" borderId="17" xfId="0" applyFont="1" applyFill="1" applyBorder="1"/>
    <xf numFmtId="0" fontId="13" fillId="11" borderId="17" xfId="0" applyFont="1" applyFill="1" applyBorder="1"/>
    <xf numFmtId="0" fontId="13" fillId="11" borderId="18" xfId="0" applyFont="1" applyFill="1" applyBorder="1"/>
    <xf numFmtId="0" fontId="12" fillId="0" borderId="5" xfId="0" applyNumberFormat="1" applyFont="1" applyFill="1" applyBorder="1"/>
    <xf numFmtId="0" fontId="12" fillId="0" borderId="0" xfId="0" applyFont="1" applyFill="1" applyBorder="1"/>
    <xf numFmtId="2" fontId="13" fillId="0" borderId="5" xfId="0" applyNumberFormat="1" applyFont="1" applyFill="1" applyBorder="1" applyAlignment="1">
      <alignment horizontal="left"/>
    </xf>
    <xf numFmtId="4" fontId="13" fillId="0" borderId="63" xfId="0" applyNumberFormat="1" applyFont="1" applyFill="1" applyBorder="1"/>
    <xf numFmtId="165" fontId="11" fillId="0" borderId="6" xfId="0" applyNumberFormat="1" applyFont="1" applyFill="1" applyBorder="1"/>
    <xf numFmtId="0" fontId="14" fillId="11" borderId="68" xfId="0" applyNumberFormat="1" applyFont="1" applyFill="1" applyBorder="1"/>
    <xf numFmtId="0" fontId="14" fillId="11" borderId="69" xfId="0" applyFont="1" applyFill="1" applyBorder="1"/>
    <xf numFmtId="0" fontId="13" fillId="11" borderId="69" xfId="0" applyFont="1" applyFill="1" applyBorder="1"/>
    <xf numFmtId="4" fontId="14" fillId="11" borderId="70" xfId="0" applyNumberFormat="1" applyFont="1" applyFill="1" applyBorder="1" applyAlignment="1">
      <alignment horizontal="right"/>
    </xf>
    <xf numFmtId="0" fontId="28" fillId="0" borderId="0" xfId="0" applyFont="1" applyFill="1"/>
    <xf numFmtId="1" fontId="23" fillId="0" borderId="53" xfId="0" applyNumberFormat="1" applyFont="1" applyFill="1" applyBorder="1" applyAlignment="1">
      <alignment horizontal="center"/>
    </xf>
    <xf numFmtId="1" fontId="19" fillId="0" borderId="6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 applyProtection="1">
      <alignment wrapText="1"/>
      <protection locked="0"/>
    </xf>
    <xf numFmtId="166" fontId="15" fillId="0" borderId="0" xfId="0" applyNumberFormat="1" applyFont="1" applyFill="1" applyBorder="1" applyAlignment="1">
      <alignment horizontal="left"/>
    </xf>
    <xf numFmtId="164" fontId="19" fillId="0" borderId="22" xfId="0" applyNumberFormat="1" applyFont="1" applyFill="1" applyBorder="1" applyAlignment="1">
      <alignment horizontal="right"/>
    </xf>
    <xf numFmtId="49" fontId="19" fillId="0" borderId="26" xfId="0" applyNumberFormat="1" applyFont="1" applyFill="1" applyBorder="1"/>
    <xf numFmtId="0" fontId="19" fillId="0" borderId="25" xfId="0" applyFont="1" applyFill="1" applyBorder="1"/>
    <xf numFmtId="0" fontId="19" fillId="0" borderId="25" xfId="0" applyFont="1" applyFill="1" applyBorder="1" applyAlignment="1">
      <alignment horizontal="center"/>
    </xf>
    <xf numFmtId="4" fontId="19" fillId="0" borderId="25" xfId="0" applyNumberFormat="1" applyFont="1" applyFill="1" applyBorder="1"/>
    <xf numFmtId="4" fontId="19" fillId="0" borderId="29" xfId="0" applyNumberFormat="1" applyFont="1" applyFill="1" applyBorder="1"/>
    <xf numFmtId="1" fontId="19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18" fillId="0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>
      <alignment horizontal="left" indent="1"/>
    </xf>
    <xf numFmtId="0" fontId="11" fillId="0" borderId="0" xfId="0" applyFont="1" applyFill="1" applyAlignment="1">
      <alignment horizontal="left"/>
    </xf>
    <xf numFmtId="0" fontId="13" fillId="0" borderId="0" xfId="0" applyFont="1" applyFill="1" applyAlignment="1" applyProtection="1">
      <protection locked="0"/>
    </xf>
    <xf numFmtId="164" fontId="14" fillId="0" borderId="0" xfId="0" applyNumberFormat="1" applyFont="1" applyFill="1"/>
    <xf numFmtId="0" fontId="12" fillId="0" borderId="32" xfId="0" applyFont="1" applyFill="1" applyBorder="1"/>
    <xf numFmtId="0" fontId="11" fillId="0" borderId="33" xfId="0" applyFont="1" applyFill="1" applyBorder="1"/>
    <xf numFmtId="0" fontId="12" fillId="0" borderId="33" xfId="0" applyFont="1" applyFill="1" applyBorder="1" applyAlignment="1">
      <alignment horizontal="right"/>
    </xf>
    <xf numFmtId="168" fontId="12" fillId="0" borderId="34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164" fontId="15" fillId="0" borderId="22" xfId="0" applyNumberFormat="1" applyFont="1" applyBorder="1" applyAlignment="1">
      <alignment horizontal="right" vertical="top"/>
    </xf>
    <xf numFmtId="1" fontId="15" fillId="0" borderId="2" xfId="0" applyNumberFormat="1" applyFont="1" applyBorder="1" applyAlignment="1">
      <alignment horizontal="left" vertical="top"/>
    </xf>
    <xf numFmtId="49" fontId="13" fillId="0" borderId="39" xfId="0" applyNumberFormat="1" applyFont="1" applyBorder="1" applyAlignment="1" applyProtection="1">
      <alignment vertical="top" wrapText="1"/>
      <protection locked="0"/>
    </xf>
    <xf numFmtId="0" fontId="15" fillId="0" borderId="2" xfId="0" applyFont="1" applyBorder="1" applyAlignment="1">
      <alignment horizontal="center"/>
    </xf>
    <xf numFmtId="4" fontId="15" fillId="0" borderId="37" xfId="0" applyNumberFormat="1" applyFont="1" applyBorder="1"/>
    <xf numFmtId="4" fontId="15" fillId="0" borderId="23" xfId="0" applyNumberFormat="1" applyFont="1" applyBorder="1"/>
    <xf numFmtId="0" fontId="14" fillId="5" borderId="19" xfId="0" applyNumberFormat="1" applyFont="1" applyFill="1" applyBorder="1"/>
    <xf numFmtId="0" fontId="14" fillId="5" borderId="20" xfId="0" applyNumberFormat="1" applyFont="1" applyFill="1" applyBorder="1"/>
    <xf numFmtId="4" fontId="14" fillId="5" borderId="21" xfId="0" applyNumberFormat="1" applyFont="1" applyFill="1" applyBorder="1"/>
    <xf numFmtId="164" fontId="19" fillId="0" borderId="5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center" vertical="top"/>
    </xf>
    <xf numFmtId="4" fontId="19" fillId="0" borderId="0" xfId="0" applyNumberFormat="1" applyFont="1" applyFill="1" applyBorder="1" applyAlignment="1">
      <alignment horizontal="center" vertical="top" wrapText="1"/>
    </xf>
    <xf numFmtId="4" fontId="19" fillId="0" borderId="6" xfId="0" applyNumberFormat="1" applyFont="1" applyFill="1" applyBorder="1" applyAlignment="1">
      <alignment horizontal="center" vertical="top" wrapText="1"/>
    </xf>
    <xf numFmtId="164" fontId="19" fillId="0" borderId="22" xfId="0" applyNumberFormat="1" applyFont="1" applyFill="1" applyBorder="1" applyAlignment="1">
      <alignment horizontal="center"/>
    </xf>
    <xf numFmtId="1" fontId="19" fillId="0" borderId="2" xfId="0" applyNumberFormat="1" applyFont="1" applyFill="1" applyBorder="1" applyAlignment="1">
      <alignment horizontal="left"/>
    </xf>
    <xf numFmtId="0" fontId="13" fillId="0" borderId="2" xfId="0" applyFont="1" applyBorder="1" applyAlignment="1">
      <alignment horizontal="center"/>
    </xf>
    <xf numFmtId="4" fontId="15" fillId="0" borderId="2" xfId="0" applyNumberFormat="1" applyFont="1" applyFill="1" applyBorder="1"/>
    <xf numFmtId="4" fontId="19" fillId="0" borderId="23" xfId="0" applyNumberFormat="1" applyFont="1" applyFill="1" applyBorder="1"/>
    <xf numFmtId="0" fontId="13" fillId="0" borderId="38" xfId="0" applyFont="1" applyBorder="1"/>
    <xf numFmtId="164" fontId="13" fillId="0" borderId="45" xfId="0" applyNumberFormat="1" applyFont="1" applyFill="1" applyBorder="1"/>
    <xf numFmtId="0" fontId="13" fillId="0" borderId="45" xfId="0" applyFont="1" applyFill="1" applyBorder="1"/>
    <xf numFmtId="4" fontId="13" fillId="0" borderId="45" xfId="0" applyNumberFormat="1" applyFont="1" applyFill="1" applyBorder="1"/>
    <xf numFmtId="0" fontId="14" fillId="5" borderId="16" xfId="0" applyNumberFormat="1" applyFont="1" applyFill="1" applyBorder="1"/>
    <xf numFmtId="0" fontId="14" fillId="5" borderId="17" xfId="0" applyNumberFormat="1" applyFont="1" applyFill="1" applyBorder="1"/>
    <xf numFmtId="0" fontId="14" fillId="5" borderId="18" xfId="0" applyNumberFormat="1" applyFont="1" applyFill="1" applyBorder="1"/>
    <xf numFmtId="0" fontId="14" fillId="0" borderId="30" xfId="0" applyNumberFormat="1" applyFont="1" applyFill="1" applyBorder="1"/>
    <xf numFmtId="4" fontId="13" fillId="0" borderId="8" xfId="0" applyNumberFormat="1" applyFont="1" applyFill="1" applyBorder="1"/>
    <xf numFmtId="4" fontId="13" fillId="0" borderId="41" xfId="0" applyNumberFormat="1" applyFont="1" applyFill="1" applyBorder="1"/>
    <xf numFmtId="4" fontId="13" fillId="0" borderId="27" xfId="0" applyNumberFormat="1" applyFont="1" applyFill="1" applyBorder="1"/>
    <xf numFmtId="164" fontId="13" fillId="0" borderId="36" xfId="0" applyNumberFormat="1" applyFont="1" applyFill="1" applyBorder="1"/>
    <xf numFmtId="0" fontId="13" fillId="0" borderId="27" xfId="0" applyFont="1" applyFill="1" applyBorder="1"/>
    <xf numFmtId="164" fontId="11" fillId="0" borderId="0" xfId="0" applyNumberFormat="1" applyFont="1" applyFill="1"/>
    <xf numFmtId="0" fontId="19" fillId="0" borderId="0" xfId="0" applyFont="1" applyFill="1" applyAlignment="1">
      <alignment horizontal="left"/>
    </xf>
    <xf numFmtId="164" fontId="18" fillId="0" borderId="0" xfId="0" applyNumberFormat="1" applyFont="1" applyFill="1"/>
    <xf numFmtId="0" fontId="12" fillId="10" borderId="32" xfId="0" applyFont="1" applyFill="1" applyBorder="1"/>
    <xf numFmtId="0" fontId="11" fillId="10" borderId="33" xfId="0" applyFont="1" applyFill="1" applyBorder="1"/>
    <xf numFmtId="4" fontId="11" fillId="10" borderId="33" xfId="0" applyNumberFormat="1" applyFont="1" applyFill="1" applyBorder="1"/>
    <xf numFmtId="4" fontId="11" fillId="10" borderId="34" xfId="0" applyNumberFormat="1" applyFont="1" applyFill="1" applyBorder="1"/>
    <xf numFmtId="0" fontId="14" fillId="10" borderId="16" xfId="0" applyNumberFormat="1" applyFont="1" applyFill="1" applyBorder="1"/>
    <xf numFmtId="0" fontId="14" fillId="10" borderId="17" xfId="0" applyFont="1" applyFill="1" applyBorder="1"/>
    <xf numFmtId="0" fontId="13" fillId="10" borderId="17" xfId="0" applyFont="1" applyFill="1" applyBorder="1"/>
    <xf numFmtId="0" fontId="13" fillId="10" borderId="18" xfId="0" applyFont="1" applyFill="1" applyBorder="1"/>
    <xf numFmtId="0" fontId="13" fillId="0" borderId="31" xfId="0" applyFont="1" applyFill="1" applyBorder="1"/>
    <xf numFmtId="49" fontId="13" fillId="0" borderId="2" xfId="0" applyNumberFormat="1" applyFont="1" applyBorder="1" applyAlignment="1">
      <alignment vertical="top"/>
    </xf>
    <xf numFmtId="0" fontId="13" fillId="0" borderId="2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4" fontId="13" fillId="0" borderId="11" xfId="0" applyNumberFormat="1" applyFont="1" applyFill="1" applyBorder="1"/>
    <xf numFmtId="4" fontId="13" fillId="0" borderId="12" xfId="0" applyNumberFormat="1" applyFont="1" applyFill="1" applyBorder="1"/>
    <xf numFmtId="164" fontId="13" fillId="0" borderId="24" xfId="0" applyNumberFormat="1" applyFont="1" applyFill="1" applyBorder="1" applyAlignment="1">
      <alignment horizontal="right" vertical="top"/>
    </xf>
    <xf numFmtId="49" fontId="13" fillId="0" borderId="39" xfId="0" applyNumberFormat="1" applyFont="1" applyBorder="1" applyAlignment="1">
      <alignment vertical="top"/>
    </xf>
    <xf numFmtId="0" fontId="13" fillId="0" borderId="39" xfId="0" applyFont="1" applyBorder="1" applyAlignment="1">
      <alignment vertical="top" wrapText="1"/>
    </xf>
    <xf numFmtId="0" fontId="13" fillId="0" borderId="39" xfId="0" applyFont="1" applyFill="1" applyBorder="1" applyAlignment="1">
      <alignment horizontal="center"/>
    </xf>
    <xf numFmtId="0" fontId="13" fillId="2" borderId="39" xfId="0" applyFont="1" applyFill="1" applyBorder="1" applyAlignment="1">
      <alignment horizontal="center"/>
    </xf>
    <xf numFmtId="4" fontId="13" fillId="0" borderId="40" xfId="0" applyNumberFormat="1" applyFont="1" applyFill="1" applyBorder="1"/>
    <xf numFmtId="0" fontId="14" fillId="10" borderId="16" xfId="0" applyFont="1" applyFill="1" applyBorder="1"/>
    <xf numFmtId="164" fontId="15" fillId="0" borderId="24" xfId="0" applyNumberFormat="1" applyFont="1" applyBorder="1" applyAlignment="1">
      <alignment horizontal="right" vertical="top"/>
    </xf>
    <xf numFmtId="49" fontId="15" fillId="0" borderId="39" xfId="0" applyNumberFormat="1" applyFont="1" applyBorder="1" applyAlignment="1">
      <alignment vertical="top"/>
    </xf>
    <xf numFmtId="0" fontId="15" fillId="0" borderId="39" xfId="0" applyFont="1" applyBorder="1" applyAlignment="1">
      <alignment vertical="top" wrapText="1"/>
    </xf>
    <xf numFmtId="0" fontId="15" fillId="0" borderId="39" xfId="0" applyFont="1" applyBorder="1" applyAlignment="1">
      <alignment horizontal="center"/>
    </xf>
    <xf numFmtId="0" fontId="15" fillId="2" borderId="39" xfId="0" applyFont="1" applyFill="1" applyBorder="1" applyAlignment="1">
      <alignment horizontal="center"/>
    </xf>
    <xf numFmtId="4" fontId="15" fillId="0" borderId="40" xfId="0" applyNumberFormat="1" applyFont="1" applyBorder="1"/>
    <xf numFmtId="0" fontId="14" fillId="10" borderId="19" xfId="0" applyNumberFormat="1" applyFont="1" applyFill="1" applyBorder="1"/>
    <xf numFmtId="0" fontId="14" fillId="10" borderId="20" xfId="0" applyFont="1" applyFill="1" applyBorder="1"/>
    <xf numFmtId="0" fontId="13" fillId="10" borderId="20" xfId="0" applyFont="1" applyFill="1" applyBorder="1"/>
    <xf numFmtId="4" fontId="14" fillId="10" borderId="21" xfId="0" applyNumberFormat="1" applyFont="1" applyFill="1" applyBorder="1" applyAlignment="1">
      <alignment horizontal="right"/>
    </xf>
    <xf numFmtId="4" fontId="13" fillId="0" borderId="39" xfId="0" applyNumberFormat="1" applyFont="1" applyFill="1" applyBorder="1"/>
    <xf numFmtId="4" fontId="15" fillId="0" borderId="39" xfId="0" applyNumberFormat="1" applyFont="1" applyFill="1" applyBorder="1"/>
    <xf numFmtId="0" fontId="11" fillId="0" borderId="7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169" fontId="13" fillId="0" borderId="0" xfId="0" applyNumberFormat="1" applyFont="1" applyFill="1" applyAlignment="1">
      <alignment horizontal="left"/>
    </xf>
    <xf numFmtId="0" fontId="14" fillId="0" borderId="48" xfId="0" applyFont="1" applyFill="1" applyBorder="1" applyAlignment="1">
      <alignment horizontal="left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 wrapText="1"/>
    </xf>
    <xf numFmtId="4" fontId="13" fillId="0" borderId="46" xfId="0" applyNumberFormat="1" applyFont="1" applyBorder="1" applyAlignment="1">
      <alignment horizontal="center" vertical="center" wrapText="1"/>
    </xf>
    <xf numFmtId="4" fontId="13" fillId="0" borderId="49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7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" fontId="14" fillId="0" borderId="6" xfId="0" applyNumberFormat="1" applyFont="1" applyFill="1" applyBorder="1"/>
    <xf numFmtId="0" fontId="23" fillId="0" borderId="7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right"/>
    </xf>
    <xf numFmtId="2" fontId="13" fillId="0" borderId="0" xfId="0" applyNumberFormat="1" applyFont="1" applyFill="1" applyBorder="1" applyAlignment="1">
      <alignment horizontal="left" indent="1"/>
    </xf>
    <xf numFmtId="4" fontId="23" fillId="0" borderId="0" xfId="0" applyNumberFormat="1" applyFont="1" applyFill="1" applyBorder="1"/>
    <xf numFmtId="4" fontId="23" fillId="0" borderId="6" xfId="0" applyNumberFormat="1" applyFont="1" applyFill="1" applyBorder="1" applyAlignment="1">
      <alignment horizontal="right"/>
    </xf>
    <xf numFmtId="0" fontId="23" fillId="0" borderId="0" xfId="0" applyFont="1" applyFill="1"/>
    <xf numFmtId="0" fontId="30" fillId="0" borderId="0" xfId="0" applyFont="1"/>
    <xf numFmtId="4" fontId="23" fillId="0" borderId="29" xfId="0" applyNumberFormat="1" applyFont="1" applyFill="1" applyBorder="1" applyAlignment="1">
      <alignment horizontal="right"/>
    </xf>
    <xf numFmtId="0" fontId="15" fillId="0" borderId="36" xfId="0" applyFont="1" applyFill="1" applyBorder="1" applyAlignment="1">
      <alignment horizontal="right"/>
    </xf>
    <xf numFmtId="2" fontId="15" fillId="0" borderId="27" xfId="0" applyNumberFormat="1" applyFont="1" applyFill="1" applyBorder="1" applyAlignment="1">
      <alignment horizontal="left" indent="1"/>
    </xf>
    <xf numFmtId="0" fontId="19" fillId="0" borderId="27" xfId="0" applyFont="1" applyFill="1" applyBorder="1" applyAlignment="1">
      <alignment horizontal="center"/>
    </xf>
    <xf numFmtId="4" fontId="19" fillId="0" borderId="27" xfId="0" applyNumberFormat="1" applyFont="1" applyFill="1" applyBorder="1"/>
    <xf numFmtId="4" fontId="19" fillId="0" borderId="42" xfId="0" applyNumberFormat="1" applyFont="1" applyFill="1" applyBorder="1" applyAlignment="1">
      <alignment horizontal="right"/>
    </xf>
    <xf numFmtId="0" fontId="19" fillId="0" borderId="0" xfId="0" applyFont="1" applyFill="1"/>
    <xf numFmtId="4" fontId="23" fillId="0" borderId="27" xfId="0" applyNumberFormat="1" applyFont="1" applyFill="1" applyBorder="1"/>
    <xf numFmtId="4" fontId="23" fillId="0" borderId="42" xfId="0" applyNumberFormat="1" applyFont="1" applyFill="1" applyBorder="1" applyAlignment="1">
      <alignment horizontal="right"/>
    </xf>
    <xf numFmtId="49" fontId="23" fillId="0" borderId="0" xfId="0" applyNumberFormat="1" applyFont="1" applyFill="1" applyAlignment="1">
      <alignment horizontal="center" vertical="center" textRotation="90"/>
    </xf>
    <xf numFmtId="0" fontId="19" fillId="0" borderId="36" xfId="0" applyFont="1" applyFill="1" applyBorder="1" applyAlignment="1">
      <alignment horizontal="right"/>
    </xf>
    <xf numFmtId="2" fontId="19" fillId="0" borderId="27" xfId="0" applyNumberFormat="1" applyFont="1" applyFill="1" applyBorder="1" applyAlignment="1">
      <alignment horizontal="left" indent="1"/>
    </xf>
    <xf numFmtId="0" fontId="13" fillId="0" borderId="35" xfId="0" applyFont="1" applyFill="1" applyBorder="1"/>
    <xf numFmtId="0" fontId="12" fillId="0" borderId="9" xfId="0" applyFont="1" applyFill="1" applyBorder="1"/>
    <xf numFmtId="4" fontId="12" fillId="0" borderId="47" xfId="0" applyNumberFormat="1" applyFont="1" applyFill="1" applyBorder="1" applyAlignment="1">
      <alignment horizontal="right"/>
    </xf>
    <xf numFmtId="167" fontId="13" fillId="0" borderId="0" xfId="0" applyNumberFormat="1" applyFont="1" applyFill="1"/>
    <xf numFmtId="0" fontId="11" fillId="4" borderId="0" xfId="0" applyFont="1" applyFill="1" applyAlignment="1">
      <alignment horizontal="left"/>
    </xf>
    <xf numFmtId="1" fontId="23" fillId="0" borderId="0" xfId="0" applyNumberFormat="1" applyFont="1" applyFill="1" applyAlignment="1">
      <alignment horizontal="center"/>
    </xf>
    <xf numFmtId="0" fontId="14" fillId="0" borderId="0" xfId="0" applyNumberFormat="1" applyFont="1" applyFill="1"/>
    <xf numFmtId="1" fontId="31" fillId="0" borderId="0" xfId="0" applyNumberFormat="1" applyFont="1" applyFill="1" applyAlignment="1">
      <alignment horizontal="center"/>
    </xf>
    <xf numFmtId="0" fontId="12" fillId="5" borderId="16" xfId="0" applyNumberFormat="1" applyFont="1" applyFill="1" applyBorder="1"/>
    <xf numFmtId="0" fontId="12" fillId="5" borderId="17" xfId="0" applyFont="1" applyFill="1" applyBorder="1"/>
    <xf numFmtId="0" fontId="11" fillId="5" borderId="17" xfId="0" applyFont="1" applyFill="1" applyBorder="1" applyAlignment="1">
      <alignment horizontal="center"/>
    </xf>
    <xf numFmtId="0" fontId="11" fillId="5" borderId="17" xfId="0" applyFont="1" applyFill="1" applyBorder="1"/>
    <xf numFmtId="0" fontId="11" fillId="5" borderId="18" xfId="0" applyFont="1" applyFill="1" applyBorder="1"/>
    <xf numFmtId="49" fontId="14" fillId="6" borderId="28" xfId="0" applyNumberFormat="1" applyFont="1" applyFill="1" applyBorder="1" applyAlignment="1"/>
    <xf numFmtId="164" fontId="15" fillId="0" borderId="22" xfId="0" applyNumberFormat="1" applyFont="1" applyBorder="1" applyAlignment="1">
      <alignment horizontal="center" vertical="top"/>
    </xf>
    <xf numFmtId="0" fontId="23" fillId="0" borderId="0" xfId="0" applyFont="1" applyFill="1" applyAlignment="1">
      <alignment horizontal="center" vertical="center"/>
    </xf>
    <xf numFmtId="164" fontId="13" fillId="0" borderId="22" xfId="0" applyNumberFormat="1" applyFont="1" applyBorder="1" applyAlignment="1">
      <alignment horizontal="right"/>
    </xf>
    <xf numFmtId="2" fontId="13" fillId="0" borderId="2" xfId="0" applyNumberFormat="1" applyFont="1" applyBorder="1" applyAlignment="1">
      <alignment horizontal="left" vertical="center"/>
    </xf>
    <xf numFmtId="0" fontId="13" fillId="2" borderId="38" xfId="0" applyFont="1" applyFill="1" applyBorder="1" applyAlignment="1">
      <alignment horizontal="center"/>
    </xf>
    <xf numFmtId="0" fontId="13" fillId="0" borderId="38" xfId="0" applyFont="1" applyFill="1" applyBorder="1"/>
    <xf numFmtId="0" fontId="13" fillId="0" borderId="2" xfId="0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4" fontId="13" fillId="0" borderId="23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/>
    </xf>
    <xf numFmtId="4" fontId="13" fillId="0" borderId="2" xfId="0" applyNumberFormat="1" applyFont="1" applyBorder="1" applyAlignment="1">
      <alignment horizontal="left"/>
    </xf>
    <xf numFmtId="1" fontId="23" fillId="0" borderId="0" xfId="0" applyNumberFormat="1" applyFont="1" applyFill="1" applyAlignment="1">
      <alignment horizontal="center" vertical="center"/>
    </xf>
    <xf numFmtId="4" fontId="13" fillId="0" borderId="38" xfId="0" applyNumberFormat="1" applyFont="1" applyBorder="1" applyAlignment="1">
      <alignment horizontal="left"/>
    </xf>
    <xf numFmtId="4" fontId="13" fillId="0" borderId="2" xfId="0" applyNumberFormat="1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4" fontId="13" fillId="0" borderId="2" xfId="0" applyNumberFormat="1" applyFont="1" applyFill="1" applyBorder="1" applyAlignment="1"/>
    <xf numFmtId="4" fontId="13" fillId="0" borderId="23" xfId="0" applyNumberFormat="1" applyFont="1" applyBorder="1"/>
    <xf numFmtId="0" fontId="23" fillId="0" borderId="0" xfId="0" applyFont="1" applyFill="1" applyAlignment="1">
      <alignment vertical="center"/>
    </xf>
    <xf numFmtId="1" fontId="19" fillId="0" borderId="0" xfId="0" applyNumberFormat="1" applyFont="1" applyFill="1" applyAlignment="1">
      <alignment horizontal="center" vertical="center"/>
    </xf>
    <xf numFmtId="49" fontId="13" fillId="0" borderId="38" xfId="0" applyNumberFormat="1" applyFont="1" applyFill="1" applyBorder="1" applyAlignment="1">
      <alignment horizontal="left"/>
    </xf>
    <xf numFmtId="0" fontId="23" fillId="0" borderId="0" xfId="0" applyFont="1" applyFill="1" applyAlignment="1">
      <alignment horizontal="center"/>
    </xf>
    <xf numFmtId="4" fontId="13" fillId="0" borderId="38" xfId="0" applyNumberFormat="1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164" fontId="13" fillId="0" borderId="22" xfId="0" applyNumberFormat="1" applyFont="1" applyBorder="1" applyAlignment="1">
      <alignment horizontal="right" vertical="top"/>
    </xf>
    <xf numFmtId="0" fontId="14" fillId="0" borderId="68" xfId="0" applyNumberFormat="1" applyFont="1" applyFill="1" applyBorder="1"/>
    <xf numFmtId="0" fontId="13" fillId="0" borderId="69" xfId="0" applyFont="1" applyFill="1" applyBorder="1"/>
    <xf numFmtId="0" fontId="13" fillId="0" borderId="69" xfId="0" applyFont="1" applyFill="1" applyBorder="1" applyAlignment="1">
      <alignment horizontal="center"/>
    </xf>
    <xf numFmtId="4" fontId="13" fillId="0" borderId="69" xfId="0" applyNumberFormat="1" applyFont="1" applyFill="1" applyBorder="1"/>
    <xf numFmtId="4" fontId="14" fillId="0" borderId="70" xfId="0" applyNumberFormat="1" applyFont="1" applyFill="1" applyBorder="1"/>
    <xf numFmtId="0" fontId="16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70" fontId="2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/>
    <xf numFmtId="170" fontId="12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left" indent="3"/>
    </xf>
  </cellXfs>
  <cellStyles count="6">
    <cellStyle name="Normal 2" xfId="2"/>
    <cellStyle name="Normal_Servis-izvještaj i jamstvo" xfId="1"/>
    <cellStyle name="Normalno" xfId="0" builtinId="0"/>
    <cellStyle name="Normalno 2" xfId="5"/>
    <cellStyle name="S11" xfId="3"/>
    <cellStyle name="S8" xfId="4"/>
  </cellStyles>
  <dxfs count="39"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lightGray">
          <fgColor indexed="43"/>
          <bgColor indexed="65"/>
        </patternFill>
      </fill>
      <border>
        <left/>
        <right/>
      </border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indexed="14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indexed="14"/>
        </patternFill>
      </fill>
    </dxf>
    <dxf>
      <font>
        <condense val="0"/>
        <extend val="0"/>
        <color indexed="8"/>
      </font>
      <fill>
        <patternFill patternType="lightGray">
          <fgColor indexed="43"/>
          <bgColor indexed="65"/>
        </patternFill>
      </fill>
      <border>
        <left/>
        <right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indexed="8"/>
      </font>
      <fill>
        <patternFill patternType="lightGray">
          <fgColor indexed="43"/>
          <bgColor indexed="65"/>
        </patternFill>
      </fill>
      <border>
        <left/>
        <right/>
      </border>
    </dxf>
    <dxf>
      <font>
        <condense val="0"/>
        <extend val="0"/>
        <color indexed="8"/>
      </font>
      <fill>
        <patternFill patternType="lightGray">
          <fgColor indexed="43"/>
          <bgColor indexed="65"/>
        </patternFill>
      </fill>
      <border>
        <left/>
        <right/>
      </border>
    </dxf>
    <dxf>
      <fill>
        <patternFill patternType="none">
          <bgColor auto="1"/>
        </patternFill>
      </fill>
    </dxf>
    <dxf>
      <fill>
        <patternFill>
          <bgColor indexed="14"/>
        </patternFill>
      </fill>
    </dxf>
    <dxf>
      <fill>
        <patternFill patternType="none">
          <bgColor auto="1"/>
        </patternFill>
      </fill>
    </dxf>
    <dxf>
      <fill>
        <patternFill>
          <bgColor indexed="14"/>
        </patternFill>
      </fill>
    </dxf>
    <dxf>
      <font>
        <condense val="0"/>
        <extend val="0"/>
        <color indexed="8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00FFFF"/>
      <color rgb="FFCCFFCC"/>
      <color rgb="FF008E40"/>
      <color rgb="FFF3F3F3"/>
      <color rgb="FF0000FF"/>
      <color rgb="FF93F798"/>
      <color rgb="FFDEFBBB"/>
      <color rgb="FFFEE2E6"/>
      <color rgb="FF0505BB"/>
      <color rgb="FFFFF3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35"/>
    <pageSetUpPr fitToPage="1"/>
  </sheetPr>
  <dimension ref="A10:I52"/>
  <sheetViews>
    <sheetView showGridLines="0" showZeros="0" workbookViewId="0"/>
  </sheetViews>
  <sheetFormatPr defaultColWidth="9.140625" defaultRowHeight="12.75" x14ac:dyDescent="0.2"/>
  <cols>
    <col min="1" max="16384" width="9.140625" style="16"/>
  </cols>
  <sheetData>
    <row r="10" spans="1:9" ht="15.75" x14ac:dyDescent="0.25">
      <c r="A10" s="395" t="s">
        <v>52</v>
      </c>
      <c r="B10" s="395"/>
      <c r="C10" s="395"/>
      <c r="D10" s="395"/>
      <c r="E10" s="395"/>
      <c r="F10" s="395"/>
      <c r="G10" s="395"/>
      <c r="H10" s="395"/>
      <c r="I10" s="395"/>
    </row>
    <row r="11" spans="1:9" x14ac:dyDescent="0.2">
      <c r="C11" s="37"/>
      <c r="D11" s="37"/>
      <c r="E11" s="37"/>
      <c r="F11" s="37"/>
      <c r="G11" s="37"/>
    </row>
    <row r="12" spans="1:9" ht="16.5" customHeight="1" x14ac:dyDescent="0.3">
      <c r="A12" s="396" t="s">
        <v>758</v>
      </c>
      <c r="B12" s="396"/>
      <c r="C12" s="396"/>
      <c r="D12" s="396"/>
      <c r="E12" s="396"/>
      <c r="F12" s="396"/>
      <c r="G12" s="396"/>
      <c r="H12" s="396"/>
      <c r="I12" s="396"/>
    </row>
    <row r="52" spans="1:9" ht="16.5" x14ac:dyDescent="0.3">
      <c r="A52" s="397">
        <v>0</v>
      </c>
      <c r="B52" s="397"/>
      <c r="C52" s="397"/>
      <c r="D52" s="397"/>
      <c r="E52" s="397"/>
      <c r="F52" s="397"/>
      <c r="G52" s="397"/>
      <c r="H52" s="397"/>
      <c r="I52" s="397"/>
    </row>
  </sheetData>
  <mergeCells count="3">
    <mergeCell ref="A10:I10"/>
    <mergeCell ref="A12:I12"/>
    <mergeCell ref="A52:I52"/>
  </mergeCells>
  <phoneticPr fontId="3" type="noConversion"/>
  <pageMargins left="0.75" right="0.75" top="1" bottom="1" header="0.5" footer="0.5"/>
  <pageSetup paperSize="9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7" tint="0.59999389629810485"/>
  </sheetPr>
  <dimension ref="A1:H20"/>
  <sheetViews>
    <sheetView showGridLines="0" showZeros="0" workbookViewId="0">
      <selection activeCell="G13" sqref="G13"/>
    </sheetView>
  </sheetViews>
  <sheetFormatPr defaultColWidth="8.85546875" defaultRowHeight="12.75" x14ac:dyDescent="0.2"/>
  <cols>
    <col min="1" max="1" width="2.28515625" style="45" bestFit="1" customWidth="1"/>
    <col min="2" max="2" width="5.5703125" style="4" customWidth="1"/>
    <col min="3" max="3" width="11" style="4" customWidth="1"/>
    <col min="4" max="4" width="36.28515625" style="4" customWidth="1"/>
    <col min="5" max="5" width="4.85546875" style="4" customWidth="1"/>
    <col min="6" max="6" width="5.5703125" style="4" customWidth="1"/>
    <col min="7" max="7" width="11.5703125" style="4" customWidth="1"/>
    <col min="8" max="8" width="11.28515625" style="4" customWidth="1"/>
    <col min="9" max="16384" width="8.85546875" style="4"/>
  </cols>
  <sheetData>
    <row r="1" spans="1:8" ht="9" customHeight="1" x14ac:dyDescent="0.3">
      <c r="A1" s="61"/>
      <c r="B1" s="49"/>
      <c r="C1" s="50"/>
      <c r="D1" s="50"/>
      <c r="E1" s="50"/>
      <c r="F1" s="50"/>
      <c r="G1" s="51"/>
      <c r="H1" s="52"/>
    </row>
    <row r="2" spans="1:8" ht="16.5" x14ac:dyDescent="0.3">
      <c r="A2" s="61"/>
      <c r="B2" s="235" t="s">
        <v>758</v>
      </c>
      <c r="C2" s="40"/>
      <c r="D2" s="40"/>
      <c r="E2" s="40"/>
      <c r="F2" s="63"/>
      <c r="G2" s="24"/>
      <c r="H2" s="5"/>
    </row>
    <row r="3" spans="1:8" ht="16.5" x14ac:dyDescent="0.3">
      <c r="A3" s="61"/>
      <c r="B3" s="56" t="s">
        <v>759</v>
      </c>
      <c r="C3" s="237"/>
      <c r="D3" s="40"/>
      <c r="E3" s="40"/>
      <c r="F3" s="44"/>
      <c r="G3" s="24"/>
      <c r="H3" s="5"/>
    </row>
    <row r="4" spans="1:8" ht="16.5" x14ac:dyDescent="0.3">
      <c r="A4" s="61"/>
      <c r="B4" s="44" t="s">
        <v>761</v>
      </c>
      <c r="C4" s="237"/>
      <c r="D4" s="40"/>
      <c r="E4" s="40"/>
      <c r="F4" s="44"/>
      <c r="G4" s="24"/>
      <c r="H4" s="5"/>
    </row>
    <row r="5" spans="1:8" ht="16.5" x14ac:dyDescent="0.3">
      <c r="A5" s="61"/>
      <c r="B5" s="44">
        <v>0</v>
      </c>
      <c r="C5" s="237"/>
      <c r="D5" s="40"/>
      <c r="E5" s="40"/>
      <c r="F5" s="280"/>
      <c r="G5" s="24"/>
      <c r="H5" s="5"/>
    </row>
    <row r="6" spans="1:8" ht="13.5" x14ac:dyDescent="0.25">
      <c r="A6" s="61"/>
      <c r="B6" s="21"/>
      <c r="C6" s="44"/>
      <c r="D6" s="40"/>
      <c r="E6" s="40"/>
      <c r="F6" s="40"/>
      <c r="G6" s="40"/>
      <c r="H6" s="5"/>
    </row>
    <row r="7" spans="1:8" ht="15.75" x14ac:dyDescent="0.25">
      <c r="A7" s="61"/>
      <c r="B7" s="281" t="s">
        <v>67</v>
      </c>
      <c r="C7" s="11" t="s">
        <v>805</v>
      </c>
      <c r="D7" s="40"/>
      <c r="E7" s="40"/>
      <c r="F7" s="40"/>
      <c r="G7" s="40"/>
      <c r="H7" s="5"/>
    </row>
    <row r="8" spans="1:8" ht="14.25" thickBot="1" x14ac:dyDescent="0.3">
      <c r="A8" s="61"/>
      <c r="B8" s="21"/>
      <c r="C8" s="40"/>
      <c r="D8" s="40"/>
      <c r="E8" s="40"/>
      <c r="F8" s="40"/>
      <c r="G8" s="40"/>
      <c r="H8" s="5"/>
    </row>
    <row r="9" spans="1:8" ht="26.25" thickBot="1" x14ac:dyDescent="0.3">
      <c r="A9" s="61"/>
      <c r="B9" s="67" t="s">
        <v>43</v>
      </c>
      <c r="C9" s="68" t="s">
        <v>215</v>
      </c>
      <c r="D9" s="69" t="s">
        <v>228</v>
      </c>
      <c r="E9" s="70" t="s">
        <v>44</v>
      </c>
      <c r="F9" s="9" t="s">
        <v>45</v>
      </c>
      <c r="G9" s="71" t="s">
        <v>786</v>
      </c>
      <c r="H9" s="72" t="s">
        <v>787</v>
      </c>
    </row>
    <row r="10" spans="1:8" ht="6" customHeight="1" x14ac:dyDescent="0.25">
      <c r="A10" s="61"/>
      <c r="B10" s="73"/>
      <c r="C10" s="74"/>
      <c r="D10" s="75"/>
      <c r="E10" s="73"/>
      <c r="F10" s="73"/>
      <c r="G10" s="76"/>
      <c r="H10" s="76"/>
    </row>
    <row r="11" spans="1:8" ht="6" customHeight="1" thickBot="1" x14ac:dyDescent="0.3">
      <c r="A11" s="61"/>
      <c r="B11" s="73"/>
      <c r="C11" s="77"/>
      <c r="D11" s="78"/>
      <c r="E11" s="73"/>
      <c r="F11" s="73"/>
      <c r="G11" s="76"/>
      <c r="H11" s="76"/>
    </row>
    <row r="12" spans="1:8" ht="13.5" x14ac:dyDescent="0.25">
      <c r="A12" s="61"/>
      <c r="B12" s="286" t="s">
        <v>806</v>
      </c>
      <c r="C12" s="287"/>
      <c r="D12" s="287"/>
      <c r="E12" s="287"/>
      <c r="F12" s="288"/>
      <c r="G12" s="288"/>
      <c r="H12" s="289"/>
    </row>
    <row r="13" spans="1:8" ht="39" thickBot="1" x14ac:dyDescent="0.25">
      <c r="A13" s="290"/>
      <c r="B13" s="108" t="s">
        <v>59</v>
      </c>
      <c r="C13" s="291"/>
      <c r="D13" s="292" t="s">
        <v>807</v>
      </c>
      <c r="E13" s="113" t="s">
        <v>62</v>
      </c>
      <c r="F13" s="115">
        <v>2</v>
      </c>
      <c r="G13" s="112"/>
      <c r="H13" s="103">
        <f>F13*G13</f>
        <v>0</v>
      </c>
    </row>
    <row r="14" spans="1:8" ht="14.25" thickBot="1" x14ac:dyDescent="0.3">
      <c r="A14" s="61"/>
      <c r="B14" s="311" t="s">
        <v>808</v>
      </c>
      <c r="C14" s="312"/>
      <c r="D14" s="312"/>
      <c r="E14" s="312"/>
      <c r="F14" s="313"/>
      <c r="G14" s="313"/>
      <c r="H14" s="314">
        <f>SUM(H13:H13)</f>
        <v>0</v>
      </c>
    </row>
    <row r="15" spans="1:8" ht="14.25" thickTop="1" x14ac:dyDescent="0.25">
      <c r="A15" s="61"/>
      <c r="B15" s="21"/>
      <c r="C15" s="40"/>
      <c r="D15" s="40"/>
      <c r="E15" s="40"/>
      <c r="F15" s="40"/>
      <c r="G15" s="27"/>
      <c r="H15" s="7"/>
    </row>
    <row r="16" spans="1:8" ht="13.5" x14ac:dyDescent="0.25">
      <c r="A16" s="61"/>
      <c r="B16" s="21"/>
      <c r="C16" s="40"/>
      <c r="D16" s="40"/>
      <c r="E16" s="40"/>
      <c r="F16" s="40"/>
      <c r="G16" s="27"/>
      <c r="H16" s="7"/>
    </row>
    <row r="17" spans="1:8" ht="13.5" x14ac:dyDescent="0.25">
      <c r="A17" s="61"/>
      <c r="B17" s="21"/>
      <c r="C17" s="26"/>
      <c r="D17" s="40"/>
      <c r="E17" s="40"/>
      <c r="F17" s="40"/>
      <c r="G17" s="27"/>
      <c r="H17" s="7"/>
    </row>
    <row r="18" spans="1:8" ht="13.5" x14ac:dyDescent="0.25">
      <c r="A18" s="61"/>
      <c r="B18" s="21"/>
      <c r="C18" s="26">
        <v>0</v>
      </c>
      <c r="D18" s="40"/>
      <c r="E18" s="40"/>
      <c r="F18" s="40"/>
      <c r="G18" s="27"/>
      <c r="H18" s="7"/>
    </row>
    <row r="20" spans="1:8" ht="13.5" x14ac:dyDescent="0.25">
      <c r="A20" s="106"/>
      <c r="B20" s="21"/>
      <c r="C20" s="40"/>
      <c r="D20" s="40"/>
      <c r="E20" s="40"/>
      <c r="F20" s="40"/>
      <c r="G20" s="27"/>
      <c r="H20" s="7"/>
    </row>
  </sheetData>
  <conditionalFormatting sqref="F13">
    <cfRule type="expression" dxfId="14" priority="3" stopIfTrue="1">
      <formula>$F13&gt;0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Footer>&amp;L&amp;A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indexed="50"/>
  </sheetPr>
  <dimension ref="A1:J36"/>
  <sheetViews>
    <sheetView showGridLines="0" showZeros="0" workbookViewId="0">
      <selection activeCell="F26" sqref="F26"/>
    </sheetView>
  </sheetViews>
  <sheetFormatPr defaultColWidth="8.85546875" defaultRowHeight="12.75" x14ac:dyDescent="0.2"/>
  <cols>
    <col min="1" max="1" width="2.5703125" style="45" customWidth="1"/>
    <col min="2" max="2" width="5.42578125" style="4" customWidth="1"/>
    <col min="3" max="3" width="43.85546875" style="4" bestFit="1" customWidth="1"/>
    <col min="4" max="4" width="6.7109375" style="4" customWidth="1"/>
    <col min="5" max="5" width="5.7109375" style="4" customWidth="1"/>
    <col min="6" max="6" width="11.7109375" style="4" customWidth="1"/>
    <col min="7" max="7" width="12.42578125" style="4" customWidth="1"/>
    <col min="8" max="8" width="8.85546875" style="45"/>
    <col min="9" max="9" width="8.85546875" style="4"/>
    <col min="10" max="10" width="10" style="4" bestFit="1" customWidth="1"/>
    <col min="11" max="16384" width="8.85546875" style="4"/>
  </cols>
  <sheetData>
    <row r="1" spans="1:10" x14ac:dyDescent="0.2">
      <c r="A1" s="22"/>
      <c r="B1" s="33"/>
      <c r="C1" s="5"/>
      <c r="D1" s="5"/>
      <c r="E1" s="38"/>
      <c r="F1" s="38"/>
      <c r="G1" s="6"/>
      <c r="H1" s="38"/>
      <c r="I1" s="38"/>
      <c r="J1" s="38"/>
    </row>
    <row r="2" spans="1:10" ht="13.5" x14ac:dyDescent="0.25">
      <c r="A2" s="61"/>
      <c r="B2" s="38"/>
      <c r="C2" s="38"/>
      <c r="D2" s="38"/>
      <c r="E2" s="38"/>
      <c r="F2" s="38"/>
      <c r="G2" s="17"/>
      <c r="H2" s="38"/>
      <c r="I2" s="38"/>
      <c r="J2" s="38"/>
    </row>
    <row r="3" spans="1:10" ht="16.5" x14ac:dyDescent="0.3">
      <c r="A3" s="317"/>
      <c r="B3" s="63" t="s">
        <v>758</v>
      </c>
      <c r="C3" s="38"/>
      <c r="D3" s="38"/>
      <c r="E3" s="38"/>
      <c r="F3" s="38"/>
      <c r="G3" s="234"/>
      <c r="H3" s="38"/>
      <c r="I3" s="38"/>
      <c r="J3" s="38"/>
    </row>
    <row r="4" spans="1:10" ht="16.5" x14ac:dyDescent="0.3">
      <c r="A4" s="317"/>
      <c r="B4" s="318" t="s">
        <v>759</v>
      </c>
      <c r="C4" s="38"/>
      <c r="D4" s="38"/>
      <c r="E4" s="38"/>
      <c r="F4" s="38"/>
      <c r="G4" s="234"/>
      <c r="H4" s="38"/>
      <c r="I4" s="38"/>
      <c r="J4" s="38"/>
    </row>
    <row r="5" spans="1:10" ht="16.5" x14ac:dyDescent="0.3">
      <c r="A5" s="317"/>
      <c r="B5" s="38" t="s">
        <v>761</v>
      </c>
      <c r="C5" s="319"/>
      <c r="D5" s="38"/>
      <c r="E5" s="38"/>
      <c r="F5" s="38"/>
      <c r="G5" s="234"/>
      <c r="H5" s="38"/>
      <c r="I5" s="38"/>
      <c r="J5" s="38"/>
    </row>
    <row r="6" spans="1:10" ht="13.5" x14ac:dyDescent="0.25">
      <c r="A6" s="61"/>
      <c r="B6" s="38"/>
      <c r="C6" s="38"/>
      <c r="D6" s="38"/>
      <c r="E6" s="38"/>
      <c r="F6" s="38"/>
      <c r="G6" s="234"/>
      <c r="H6" s="38"/>
      <c r="I6" s="38"/>
      <c r="J6" s="38"/>
    </row>
    <row r="7" spans="1:10" ht="13.5" thickBot="1" x14ac:dyDescent="0.25">
      <c r="A7" s="22"/>
      <c r="B7" s="38"/>
      <c r="C7" s="38"/>
      <c r="D7" s="38"/>
      <c r="E7" s="38"/>
      <c r="F7" s="38"/>
      <c r="G7" s="38"/>
      <c r="H7" s="38"/>
      <c r="I7" s="38"/>
      <c r="J7" s="38"/>
    </row>
    <row r="8" spans="1:10" ht="18" customHeight="1" thickTop="1" thickBot="1" x14ac:dyDescent="0.25">
      <c r="A8" s="22"/>
      <c r="B8" s="320" t="s">
        <v>799</v>
      </c>
      <c r="C8" s="321"/>
      <c r="D8" s="322"/>
      <c r="E8" s="322"/>
      <c r="F8" s="323"/>
      <c r="G8" s="324"/>
      <c r="H8" s="325"/>
      <c r="I8" s="325"/>
      <c r="J8" s="325"/>
    </row>
    <row r="9" spans="1:10" ht="17.45" customHeight="1" x14ac:dyDescent="0.2">
      <c r="A9" s="326"/>
      <c r="B9" s="327">
        <v>1</v>
      </c>
      <c r="C9" s="33" t="s">
        <v>762</v>
      </c>
      <c r="D9" s="328"/>
      <c r="E9" s="328"/>
      <c r="F9" s="19"/>
      <c r="G9" s="329"/>
      <c r="H9" s="38"/>
      <c r="I9" s="38"/>
      <c r="J9" s="38"/>
    </row>
    <row r="10" spans="1:10" s="336" customFormat="1" ht="17.45" customHeight="1" x14ac:dyDescent="0.2">
      <c r="A10" s="330"/>
      <c r="B10" s="331" t="s">
        <v>57</v>
      </c>
      <c r="C10" s="332" t="s">
        <v>58</v>
      </c>
      <c r="D10" s="28" t="s">
        <v>715</v>
      </c>
      <c r="E10" s="28">
        <v>1</v>
      </c>
      <c r="F10" s="333">
        <f>cijena_servis_ODV_KP1</f>
        <v>0</v>
      </c>
      <c r="G10" s="334">
        <f>E10*F10</f>
        <v>0</v>
      </c>
      <c r="H10" s="335"/>
      <c r="I10" s="335"/>
      <c r="J10" s="335"/>
    </row>
    <row r="11" spans="1:10" s="336" customFormat="1" ht="17.45" customHeight="1" x14ac:dyDescent="0.2">
      <c r="A11" s="330"/>
      <c r="B11" s="331" t="s">
        <v>33</v>
      </c>
      <c r="C11" s="332" t="s">
        <v>34</v>
      </c>
      <c r="D11" s="29" t="s">
        <v>715</v>
      </c>
      <c r="E11" s="29">
        <v>1</v>
      </c>
      <c r="F11" s="128">
        <f>cijena_pregled_ODV_KP1</f>
        <v>0</v>
      </c>
      <c r="G11" s="337">
        <f t="shared" ref="G11" si="0">E11*F11</f>
        <v>0</v>
      </c>
      <c r="H11" s="335"/>
      <c r="I11" s="335"/>
      <c r="J11" s="335"/>
    </row>
    <row r="12" spans="1:10" s="104" customFormat="1" ht="5.25" customHeight="1" x14ac:dyDescent="0.25">
      <c r="A12" s="326"/>
      <c r="B12" s="338"/>
      <c r="C12" s="339"/>
      <c r="D12" s="340"/>
      <c r="E12" s="340"/>
      <c r="F12" s="341"/>
      <c r="G12" s="342"/>
      <c r="H12" s="343"/>
      <c r="I12" s="343"/>
      <c r="J12" s="343"/>
    </row>
    <row r="13" spans="1:10" ht="17.45" customHeight="1" x14ac:dyDescent="0.2">
      <c r="A13" s="326"/>
      <c r="B13" s="327">
        <v>2</v>
      </c>
      <c r="C13" s="33" t="s">
        <v>763</v>
      </c>
      <c r="D13" s="328"/>
      <c r="E13" s="328"/>
      <c r="F13" s="19"/>
      <c r="G13" s="329"/>
      <c r="H13" s="38"/>
      <c r="I13" s="38"/>
      <c r="J13" s="38"/>
    </row>
    <row r="14" spans="1:10" s="336" customFormat="1" ht="17.45" customHeight="1" x14ac:dyDescent="0.2">
      <c r="A14" s="330"/>
      <c r="B14" s="331" t="s">
        <v>57</v>
      </c>
      <c r="C14" s="332" t="s">
        <v>58</v>
      </c>
      <c r="D14" s="28" t="s">
        <v>715</v>
      </c>
      <c r="E14" s="28">
        <v>1</v>
      </c>
      <c r="F14" s="333">
        <f>cijena_servis_ODV_KP2</f>
        <v>0</v>
      </c>
      <c r="G14" s="334">
        <f t="shared" ref="G14:G15" si="1">E14*F14</f>
        <v>0</v>
      </c>
      <c r="H14" s="335"/>
      <c r="I14" s="335"/>
      <c r="J14" s="335"/>
    </row>
    <row r="15" spans="1:10" s="336" customFormat="1" ht="17.45" customHeight="1" x14ac:dyDescent="0.2">
      <c r="A15" s="330"/>
      <c r="B15" s="331" t="s">
        <v>33</v>
      </c>
      <c r="C15" s="332" t="s">
        <v>34</v>
      </c>
      <c r="D15" s="29" t="s">
        <v>715</v>
      </c>
      <c r="E15" s="29">
        <v>1</v>
      </c>
      <c r="F15" s="128">
        <f>cijena_pregled_ODV_KP2</f>
        <v>0</v>
      </c>
      <c r="G15" s="337">
        <f t="shared" si="1"/>
        <v>0</v>
      </c>
      <c r="H15" s="335"/>
      <c r="I15" s="335"/>
      <c r="J15" s="335"/>
    </row>
    <row r="16" spans="1:10" s="104" customFormat="1" ht="5.25" customHeight="1" x14ac:dyDescent="0.25">
      <c r="A16" s="326"/>
      <c r="B16" s="338"/>
      <c r="C16" s="339"/>
      <c r="D16" s="340"/>
      <c r="E16" s="340"/>
      <c r="F16" s="341"/>
      <c r="G16" s="342"/>
      <c r="H16" s="343"/>
      <c r="I16" s="343"/>
      <c r="J16" s="343"/>
    </row>
    <row r="17" spans="1:10" x14ac:dyDescent="0.2">
      <c r="A17" s="326"/>
      <c r="B17" s="327">
        <v>3</v>
      </c>
      <c r="C17" s="33" t="s">
        <v>241</v>
      </c>
      <c r="D17" s="328"/>
      <c r="E17" s="328"/>
      <c r="F17" s="19"/>
      <c r="G17" s="329"/>
      <c r="H17" s="38"/>
      <c r="I17" s="38"/>
      <c r="J17" s="38"/>
    </row>
    <row r="18" spans="1:10" s="336" customFormat="1" ht="17.45" customHeight="1" x14ac:dyDescent="0.2">
      <c r="A18" s="330"/>
      <c r="B18" s="331" t="s">
        <v>57</v>
      </c>
      <c r="C18" s="332" t="s">
        <v>707</v>
      </c>
      <c r="D18" s="32" t="s">
        <v>62</v>
      </c>
      <c r="E18" s="32">
        <v>1</v>
      </c>
      <c r="F18" s="344">
        <f>Troškovi_servis_ODV</f>
        <v>0</v>
      </c>
      <c r="G18" s="345">
        <f>E18*F18</f>
        <v>0</v>
      </c>
      <c r="H18" s="335"/>
      <c r="I18" s="335"/>
      <c r="J18" s="335"/>
    </row>
    <row r="19" spans="1:10" s="336" customFormat="1" ht="17.45" customHeight="1" x14ac:dyDescent="0.2">
      <c r="A19" s="330"/>
      <c r="B19" s="331" t="s">
        <v>33</v>
      </c>
      <c r="C19" s="332" t="s">
        <v>708</v>
      </c>
      <c r="D19" s="28" t="s">
        <v>62</v>
      </c>
      <c r="E19" s="28">
        <v>1</v>
      </c>
      <c r="F19" s="333">
        <f>Troškovi_pregled_ODV</f>
        <v>0</v>
      </c>
      <c r="G19" s="334">
        <f>E19*F19</f>
        <v>0</v>
      </c>
      <c r="H19" s="335"/>
      <c r="I19" s="335"/>
      <c r="J19" s="335"/>
    </row>
    <row r="20" spans="1:10" s="336" customFormat="1" ht="17.45" customHeight="1" x14ac:dyDescent="0.2">
      <c r="A20" s="330"/>
      <c r="B20" s="331" t="s">
        <v>2</v>
      </c>
      <c r="C20" s="332" t="s">
        <v>752</v>
      </c>
      <c r="D20" s="29" t="s">
        <v>62</v>
      </c>
      <c r="E20" s="29">
        <v>1</v>
      </c>
      <c r="F20" s="128">
        <f>Rad_servisera___izvanredno_održavanje</f>
        <v>0</v>
      </c>
      <c r="G20" s="337">
        <f>E20*F20</f>
        <v>0</v>
      </c>
      <c r="H20" s="346"/>
      <c r="I20" s="335"/>
      <c r="J20" s="335"/>
    </row>
    <row r="21" spans="1:10" s="104" customFormat="1" ht="5.25" customHeight="1" x14ac:dyDescent="0.25">
      <c r="A21" s="326"/>
      <c r="B21" s="347"/>
      <c r="C21" s="348"/>
      <c r="D21" s="340"/>
      <c r="E21" s="340"/>
      <c r="F21" s="341"/>
      <c r="G21" s="342"/>
      <c r="H21" s="343"/>
      <c r="I21" s="343"/>
      <c r="J21" s="343"/>
    </row>
    <row r="22" spans="1:10" x14ac:dyDescent="0.2">
      <c r="A22" s="326"/>
      <c r="B22" s="327">
        <v>4</v>
      </c>
      <c r="C22" s="33" t="s">
        <v>666</v>
      </c>
      <c r="D22" s="328"/>
      <c r="E22" s="328"/>
      <c r="F22" s="19"/>
      <c r="G22" s="329"/>
      <c r="H22" s="40"/>
      <c r="I22" s="40"/>
      <c r="J22" s="40"/>
    </row>
    <row r="23" spans="1:10" s="336" customFormat="1" ht="17.45" customHeight="1" x14ac:dyDescent="0.2">
      <c r="A23" s="330"/>
      <c r="B23" s="331" t="s">
        <v>809</v>
      </c>
      <c r="C23" s="332" t="s">
        <v>269</v>
      </c>
      <c r="D23" s="32" t="s">
        <v>62</v>
      </c>
      <c r="E23" s="32">
        <v>1</v>
      </c>
      <c r="F23" s="344">
        <f>cijena_kemikalija</f>
        <v>0</v>
      </c>
      <c r="G23" s="345">
        <f>E23*F23</f>
        <v>0</v>
      </c>
      <c r="H23" s="335"/>
      <c r="I23" s="335"/>
      <c r="J23" s="335"/>
    </row>
    <row r="24" spans="1:10" s="104" customFormat="1" ht="5.25" customHeight="1" x14ac:dyDescent="0.25">
      <c r="A24" s="326"/>
      <c r="B24" s="347"/>
      <c r="C24" s="348"/>
      <c r="D24" s="340"/>
      <c r="E24" s="340"/>
      <c r="F24" s="341"/>
      <c r="G24" s="342"/>
      <c r="H24" s="343"/>
      <c r="I24" s="343"/>
      <c r="J24" s="343"/>
    </row>
    <row r="25" spans="1:10" x14ac:dyDescent="0.2">
      <c r="A25" s="326"/>
      <c r="B25" s="327">
        <v>5</v>
      </c>
      <c r="C25" s="33" t="str">
        <f>'Usluge DDD'!C7</f>
        <v>Usluge dezinfekcije, deratizacije i dezinsekcije</v>
      </c>
      <c r="D25" s="328"/>
      <c r="E25" s="328"/>
      <c r="F25" s="19"/>
      <c r="G25" s="329"/>
      <c r="H25" s="38"/>
      <c r="I25" s="38"/>
      <c r="J25" s="38"/>
    </row>
    <row r="26" spans="1:10" s="336" customFormat="1" ht="17.45" customHeight="1" x14ac:dyDescent="0.2">
      <c r="A26" s="330"/>
      <c r="B26" s="331" t="s">
        <v>810</v>
      </c>
      <c r="C26" s="332" t="s">
        <v>811</v>
      </c>
      <c r="D26" s="32" t="s">
        <v>62</v>
      </c>
      <c r="E26" s="32">
        <v>1</v>
      </c>
      <c r="F26" s="344">
        <f>cijena_DDD</f>
        <v>0</v>
      </c>
      <c r="G26" s="345">
        <f>E26*F26</f>
        <v>0</v>
      </c>
      <c r="H26" s="335"/>
      <c r="I26" s="335"/>
      <c r="J26" s="335"/>
    </row>
    <row r="27" spans="1:10" s="104" customFormat="1" ht="5.25" customHeight="1" x14ac:dyDescent="0.25">
      <c r="A27" s="326"/>
      <c r="B27" s="347"/>
      <c r="C27" s="348"/>
      <c r="D27" s="340"/>
      <c r="E27" s="340"/>
      <c r="F27" s="341"/>
      <c r="G27" s="342"/>
      <c r="H27" s="343"/>
      <c r="I27" s="343"/>
      <c r="J27" s="343"/>
    </row>
    <row r="28" spans="1:10" ht="17.25" thickBot="1" x14ac:dyDescent="0.35">
      <c r="A28" s="22"/>
      <c r="B28" s="349"/>
      <c r="C28" s="350" t="s">
        <v>152</v>
      </c>
      <c r="D28" s="350"/>
      <c r="E28" s="350"/>
      <c r="F28" s="350"/>
      <c r="G28" s="351">
        <f>SUM(G10:G26)</f>
        <v>0</v>
      </c>
      <c r="H28" s="38"/>
      <c r="I28" s="38"/>
      <c r="J28" s="38"/>
    </row>
    <row r="29" spans="1:10" ht="13.5" thickTop="1" x14ac:dyDescent="0.2">
      <c r="A29" s="22"/>
      <c r="B29" s="21"/>
      <c r="C29" s="22"/>
      <c r="D29" s="23"/>
      <c r="E29" s="24"/>
      <c r="F29" s="23"/>
      <c r="G29" s="25"/>
      <c r="H29" s="352"/>
      <c r="I29" s="24"/>
      <c r="J29" s="24"/>
    </row>
    <row r="30" spans="1:10" x14ac:dyDescent="0.2">
      <c r="A30" s="22"/>
      <c r="B30" s="21"/>
      <c r="C30" s="22"/>
      <c r="D30" s="23"/>
      <c r="E30" s="24"/>
      <c r="F30" s="23"/>
      <c r="G30" s="25"/>
      <c r="H30" s="352"/>
      <c r="I30" s="24"/>
      <c r="J30" s="24"/>
    </row>
    <row r="31" spans="1:10" s="38" customFormat="1" x14ac:dyDescent="0.2">
      <c r="A31" s="22"/>
    </row>
    <row r="32" spans="1:10" s="38" customFormat="1" x14ac:dyDescent="0.2">
      <c r="A32" s="22"/>
    </row>
    <row r="33" spans="1:10" s="38" customFormat="1" x14ac:dyDescent="0.2">
      <c r="A33" s="22"/>
    </row>
    <row r="34" spans="1:10" x14ac:dyDescent="0.2">
      <c r="A34" s="22"/>
      <c r="B34" s="38"/>
      <c r="C34" s="38"/>
      <c r="D34" s="38"/>
      <c r="E34" s="38"/>
      <c r="F34" s="38"/>
      <c r="G34" s="38"/>
      <c r="H34" s="38"/>
      <c r="I34" s="38"/>
      <c r="J34" s="38"/>
    </row>
    <row r="35" spans="1:10" x14ac:dyDescent="0.2">
      <c r="A35" s="22"/>
      <c r="B35" s="38"/>
      <c r="C35" s="38"/>
      <c r="D35" s="38"/>
      <c r="E35" s="38"/>
      <c r="F35" s="38"/>
      <c r="G35" s="38"/>
      <c r="H35" s="38"/>
      <c r="I35" s="38"/>
      <c r="J35" s="38"/>
    </row>
    <row r="36" spans="1:10" x14ac:dyDescent="0.2">
      <c r="A36" s="22"/>
      <c r="B36" s="38"/>
      <c r="C36" s="38"/>
      <c r="D36" s="38"/>
      <c r="E36" s="38"/>
      <c r="F36" s="38"/>
      <c r="G36" s="38"/>
      <c r="H36" s="38"/>
      <c r="I36" s="38"/>
      <c r="J36" s="38"/>
    </row>
  </sheetData>
  <phoneticPr fontId="3" type="noConversion"/>
  <pageMargins left="0.75" right="0.75" top="1" bottom="1" header="0.5" footer="0.5"/>
  <pageSetup paperSize="9" orientation="portrait" blackAndWhite="1" verticalDpi="1200" r:id="rId1"/>
  <headerFooter alignWithMargins="0">
    <oddFooter>&amp;LTroškovnik, rekapitulacija 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indexed="35"/>
    <pageSetUpPr fitToPage="1"/>
  </sheetPr>
  <dimension ref="A7:I51"/>
  <sheetViews>
    <sheetView showGridLines="0" showZeros="0" workbookViewId="0">
      <selection activeCell="D38" sqref="D38"/>
    </sheetView>
  </sheetViews>
  <sheetFormatPr defaultColWidth="8.85546875" defaultRowHeight="12.75" x14ac:dyDescent="0.2"/>
  <cols>
    <col min="1" max="16384" width="8.85546875" style="46"/>
  </cols>
  <sheetData>
    <row r="7" spans="1:9" ht="15" x14ac:dyDescent="0.25">
      <c r="A7" s="405" t="s">
        <v>667</v>
      </c>
      <c r="B7" s="405"/>
      <c r="C7" s="405"/>
      <c r="D7" s="405"/>
      <c r="E7" s="405"/>
      <c r="F7" s="405"/>
      <c r="G7" s="405"/>
      <c r="H7" s="405"/>
      <c r="I7" s="405"/>
    </row>
    <row r="10" spans="1:9" ht="15" x14ac:dyDescent="0.25">
      <c r="A10" s="403" t="s">
        <v>116</v>
      </c>
      <c r="B10" s="403"/>
      <c r="C10" s="403"/>
      <c r="D10" s="403"/>
      <c r="E10" s="403"/>
      <c r="F10" s="403"/>
      <c r="G10" s="403"/>
      <c r="H10" s="403"/>
      <c r="I10" s="403"/>
    </row>
    <row r="11" spans="1:9" ht="15" x14ac:dyDescent="0.25">
      <c r="A11" s="47"/>
      <c r="B11" s="47"/>
      <c r="C11" s="47"/>
      <c r="D11" s="47"/>
      <c r="E11" s="47"/>
      <c r="F11" s="47"/>
      <c r="G11" s="47"/>
      <c r="H11" s="47"/>
      <c r="I11" s="47"/>
    </row>
    <row r="12" spans="1:9" ht="15" x14ac:dyDescent="0.25">
      <c r="A12" s="403" t="s">
        <v>117</v>
      </c>
      <c r="B12" s="403"/>
      <c r="C12" s="403"/>
      <c r="D12" s="403"/>
      <c r="E12" s="403"/>
      <c r="F12" s="403"/>
      <c r="G12" s="403"/>
      <c r="H12" s="403"/>
      <c r="I12" s="403"/>
    </row>
    <row r="13" spans="1:9" ht="15" x14ac:dyDescent="0.25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15" x14ac:dyDescent="0.25">
      <c r="A14" s="403" t="s">
        <v>758</v>
      </c>
      <c r="B14" s="403"/>
      <c r="C14" s="403"/>
      <c r="D14" s="403"/>
      <c r="E14" s="403"/>
      <c r="F14" s="403"/>
      <c r="G14" s="403"/>
      <c r="H14" s="403"/>
      <c r="I14" s="403"/>
    </row>
    <row r="15" spans="1:9" ht="15" x14ac:dyDescent="0.25">
      <c r="A15" s="403"/>
      <c r="B15" s="403"/>
      <c r="C15" s="403"/>
      <c r="D15" s="403"/>
      <c r="E15" s="403"/>
      <c r="F15" s="403"/>
      <c r="G15" s="403"/>
      <c r="H15" s="403"/>
      <c r="I15" s="403"/>
    </row>
    <row r="51" spans="1:9" x14ac:dyDescent="0.2">
      <c r="A51" s="404">
        <v>44588</v>
      </c>
      <c r="B51" s="404"/>
      <c r="C51" s="404"/>
      <c r="D51" s="404"/>
      <c r="E51" s="404"/>
      <c r="F51" s="404"/>
      <c r="G51" s="404"/>
      <c r="H51" s="404"/>
      <c r="I51" s="404"/>
    </row>
  </sheetData>
  <mergeCells count="6">
    <mergeCell ref="A7:I7"/>
    <mergeCell ref="A51:I51"/>
    <mergeCell ref="A10:I10"/>
    <mergeCell ref="A12:I12"/>
    <mergeCell ref="A14:I14"/>
    <mergeCell ref="A15:I15"/>
  </mergeCells>
  <phoneticPr fontId="3" type="noConversion"/>
  <pageMargins left="0.75" right="0.75" top="1" bottom="1" header="0.5" footer="0.5"/>
  <pageSetup paperSize="9"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indexed="42"/>
  </sheetPr>
  <dimension ref="A1:H307"/>
  <sheetViews>
    <sheetView showGridLines="0" showZeros="0" tabSelected="1" topLeftCell="A214" workbookViewId="0">
      <selection activeCell="C15" sqref="C15"/>
    </sheetView>
  </sheetViews>
  <sheetFormatPr defaultColWidth="8.85546875" defaultRowHeight="12.75" x14ac:dyDescent="0.2"/>
  <cols>
    <col min="1" max="1" width="2.42578125" style="45" customWidth="1"/>
    <col min="2" max="2" width="5.5703125" style="4" customWidth="1"/>
    <col min="3" max="3" width="10" style="4" customWidth="1"/>
    <col min="4" max="4" width="36.28515625" style="4" customWidth="1"/>
    <col min="5" max="5" width="4.85546875" style="4" customWidth="1"/>
    <col min="6" max="6" width="4.140625" style="394" customWidth="1"/>
    <col min="7" max="7" width="11.5703125" style="4" customWidth="1"/>
    <col min="8" max="8" width="11.28515625" style="4" customWidth="1"/>
    <col min="9" max="16384" width="8.85546875" style="4"/>
  </cols>
  <sheetData>
    <row r="1" spans="1:8" ht="9.75" customHeight="1" x14ac:dyDescent="0.3">
      <c r="A1" s="61"/>
      <c r="B1" s="49"/>
      <c r="C1" s="50"/>
      <c r="D1" s="50"/>
      <c r="E1" s="50"/>
      <c r="F1" s="50"/>
      <c r="G1" s="51"/>
      <c r="H1" s="52"/>
    </row>
    <row r="2" spans="1:8" ht="15.75" x14ac:dyDescent="0.25">
      <c r="A2" s="61"/>
      <c r="B2" s="235" t="s">
        <v>758</v>
      </c>
      <c r="C2" s="38"/>
      <c r="D2" s="38"/>
      <c r="E2" s="38"/>
      <c r="F2" s="11"/>
      <c r="G2" s="24"/>
      <c r="H2" s="5"/>
    </row>
    <row r="3" spans="1:8" ht="16.5" x14ac:dyDescent="0.3">
      <c r="A3" s="61"/>
      <c r="B3" s="56" t="s">
        <v>759</v>
      </c>
      <c r="C3" s="353"/>
      <c r="D3" s="38"/>
      <c r="E3" s="38"/>
      <c r="F3" s="44"/>
      <c r="G3" s="24"/>
      <c r="H3" s="5"/>
    </row>
    <row r="4" spans="1:8" ht="16.5" x14ac:dyDescent="0.3">
      <c r="A4" s="61"/>
      <c r="B4" s="44" t="s">
        <v>761</v>
      </c>
      <c r="C4" s="237"/>
      <c r="D4" s="38"/>
      <c r="E4" s="38"/>
      <c r="F4" s="44"/>
      <c r="G4" s="24"/>
      <c r="H4" s="5"/>
    </row>
    <row r="5" spans="1:8" ht="16.5" x14ac:dyDescent="0.3">
      <c r="A5" s="61"/>
      <c r="B5" s="64"/>
      <c r="C5" s="38"/>
      <c r="D5" s="38"/>
      <c r="E5" s="38"/>
      <c r="F5" s="44"/>
      <c r="G5" s="24"/>
      <c r="H5" s="5"/>
    </row>
    <row r="6" spans="1:8" x14ac:dyDescent="0.2">
      <c r="A6" s="354"/>
      <c r="B6" s="21"/>
      <c r="C6" s="44"/>
      <c r="D6" s="38"/>
      <c r="E6" s="38"/>
      <c r="F6" s="22"/>
      <c r="G6" s="38"/>
      <c r="H6" s="5"/>
    </row>
    <row r="7" spans="1:8" ht="16.5" x14ac:dyDescent="0.3">
      <c r="A7" s="354"/>
      <c r="B7" s="62" t="s">
        <v>67</v>
      </c>
      <c r="C7" s="63" t="s">
        <v>800</v>
      </c>
      <c r="D7" s="38"/>
      <c r="E7" s="38"/>
      <c r="F7" s="22"/>
      <c r="G7" s="38"/>
      <c r="H7" s="5"/>
    </row>
    <row r="8" spans="1:8" x14ac:dyDescent="0.2">
      <c r="A8" s="354"/>
      <c r="B8" s="355"/>
      <c r="C8" s="355" t="s">
        <v>38</v>
      </c>
      <c r="D8" s="38"/>
      <c r="E8" s="38"/>
      <c r="F8" s="22"/>
      <c r="G8" s="38"/>
      <c r="H8" s="5"/>
    </row>
    <row r="9" spans="1:8" ht="13.5" thickBot="1" x14ac:dyDescent="0.25">
      <c r="A9" s="354"/>
      <c r="B9" s="21"/>
      <c r="C9" s="38"/>
      <c r="D9" s="38"/>
      <c r="E9" s="38"/>
      <c r="F9" s="22"/>
      <c r="G9" s="38"/>
      <c r="H9" s="5"/>
    </row>
    <row r="10" spans="1:8" ht="31.15" customHeight="1" thickBot="1" x14ac:dyDescent="0.25">
      <c r="A10" s="354"/>
      <c r="B10" s="67" t="s">
        <v>43</v>
      </c>
      <c r="C10" s="68" t="s">
        <v>215</v>
      </c>
      <c r="D10" s="69" t="s">
        <v>228</v>
      </c>
      <c r="E10" s="70" t="s">
        <v>44</v>
      </c>
      <c r="F10" s="9" t="s">
        <v>45</v>
      </c>
      <c r="G10" s="71" t="s">
        <v>786</v>
      </c>
      <c r="H10" s="72" t="s">
        <v>787</v>
      </c>
    </row>
    <row r="11" spans="1:8" ht="7.5" customHeight="1" x14ac:dyDescent="0.2">
      <c r="A11" s="354"/>
      <c r="B11" s="73"/>
      <c r="C11" s="74"/>
      <c r="D11" s="75"/>
      <c r="E11" s="73"/>
      <c r="F11" s="73"/>
      <c r="G11" s="76"/>
      <c r="H11" s="76"/>
    </row>
    <row r="12" spans="1:8" ht="7.5" customHeight="1" thickBot="1" x14ac:dyDescent="0.25">
      <c r="A12" s="354"/>
      <c r="B12" s="73"/>
      <c r="C12" s="74"/>
      <c r="D12" s="75"/>
      <c r="E12" s="73"/>
      <c r="F12" s="73"/>
      <c r="G12" s="76"/>
      <c r="H12" s="76"/>
    </row>
    <row r="13" spans="1:8" s="65" customFormat="1" ht="15" customHeight="1" x14ac:dyDescent="0.3">
      <c r="A13" s="356"/>
      <c r="B13" s="357" t="s">
        <v>769</v>
      </c>
      <c r="C13" s="358"/>
      <c r="D13" s="358"/>
      <c r="E13" s="358"/>
      <c r="F13" s="359"/>
      <c r="G13" s="360"/>
      <c r="H13" s="361"/>
    </row>
    <row r="14" spans="1:8" ht="15" customHeight="1" x14ac:dyDescent="0.2">
      <c r="A14" s="354"/>
      <c r="B14" s="362" t="s">
        <v>772</v>
      </c>
      <c r="C14" s="91"/>
      <c r="D14" s="92"/>
      <c r="E14" s="92"/>
      <c r="F14" s="92"/>
      <c r="G14" s="92"/>
      <c r="H14" s="95"/>
    </row>
    <row r="15" spans="1:8" s="181" customFormat="1" ht="38.25" x14ac:dyDescent="0.25">
      <c r="A15" s="246"/>
      <c r="B15" s="363" t="s">
        <v>59</v>
      </c>
      <c r="C15" s="248" t="s">
        <v>764</v>
      </c>
      <c r="D15" s="249" t="s">
        <v>749</v>
      </c>
      <c r="E15" s="250" t="s">
        <v>62</v>
      </c>
      <c r="F15" s="30">
        <v>1</v>
      </c>
      <c r="G15" s="251"/>
      <c r="H15" s="252">
        <f>F15*G15</f>
        <v>0</v>
      </c>
    </row>
    <row r="16" spans="1:8" s="181" customFormat="1" ht="39" thickBot="1" x14ac:dyDescent="0.3">
      <c r="A16" s="246"/>
      <c r="B16" s="363" t="s">
        <v>63</v>
      </c>
      <c r="C16" s="248" t="s">
        <v>765</v>
      </c>
      <c r="D16" s="249" t="s">
        <v>750</v>
      </c>
      <c r="E16" s="250" t="s">
        <v>62</v>
      </c>
      <c r="F16" s="34">
        <v>1</v>
      </c>
      <c r="G16" s="251"/>
      <c r="H16" s="252">
        <f>F16*G16</f>
        <v>0</v>
      </c>
    </row>
    <row r="17" spans="1:8" s="65" customFormat="1" ht="15" customHeight="1" x14ac:dyDescent="0.3">
      <c r="A17" s="356"/>
      <c r="B17" s="357" t="s">
        <v>801</v>
      </c>
      <c r="C17" s="358"/>
      <c r="D17" s="358"/>
      <c r="E17" s="358"/>
      <c r="F17" s="359"/>
      <c r="G17" s="360"/>
      <c r="H17" s="361"/>
    </row>
    <row r="18" spans="1:8" ht="15" customHeight="1" x14ac:dyDescent="0.2">
      <c r="A18" s="354"/>
      <c r="B18" s="362" t="s">
        <v>802</v>
      </c>
      <c r="C18" s="91"/>
      <c r="D18" s="92"/>
      <c r="E18" s="92"/>
      <c r="F18" s="94">
        <v>1</v>
      </c>
      <c r="G18" s="92"/>
      <c r="H18" s="95"/>
    </row>
    <row r="19" spans="1:8" x14ac:dyDescent="0.2">
      <c r="A19" s="364"/>
      <c r="B19" s="365" t="s">
        <v>59</v>
      </c>
      <c r="C19" s="366" t="s">
        <v>110</v>
      </c>
      <c r="D19" s="99" t="s">
        <v>111</v>
      </c>
      <c r="E19" s="263" t="s">
        <v>66</v>
      </c>
      <c r="F19" s="367">
        <v>1</v>
      </c>
      <c r="G19" s="112"/>
      <c r="H19" s="103">
        <f t="shared" ref="H19:H44" si="0">F19*G19</f>
        <v>0</v>
      </c>
    </row>
    <row r="20" spans="1:8" x14ac:dyDescent="0.2">
      <c r="A20" s="364"/>
      <c r="B20" s="365" t="s">
        <v>63</v>
      </c>
      <c r="C20" s="366" t="s">
        <v>329</v>
      </c>
      <c r="D20" s="99" t="s">
        <v>330</v>
      </c>
      <c r="E20" s="263" t="s">
        <v>66</v>
      </c>
      <c r="F20" s="367">
        <v>1</v>
      </c>
      <c r="G20" s="112"/>
      <c r="H20" s="103">
        <f t="shared" si="0"/>
        <v>0</v>
      </c>
    </row>
    <row r="21" spans="1:8" x14ac:dyDescent="0.2">
      <c r="A21" s="364"/>
      <c r="B21" s="365" t="s">
        <v>64</v>
      </c>
      <c r="C21" s="366" t="s">
        <v>325</v>
      </c>
      <c r="D21" s="99" t="s">
        <v>326</v>
      </c>
      <c r="E21" s="263" t="s">
        <v>66</v>
      </c>
      <c r="F21" s="367">
        <v>1</v>
      </c>
      <c r="G21" s="112"/>
      <c r="H21" s="103">
        <f t="shared" si="0"/>
        <v>0</v>
      </c>
    </row>
    <row r="22" spans="1:8" x14ac:dyDescent="0.2">
      <c r="A22" s="364"/>
      <c r="B22" s="365" t="s">
        <v>65</v>
      </c>
      <c r="C22" s="366" t="s">
        <v>68</v>
      </c>
      <c r="D22" s="368" t="s">
        <v>187</v>
      </c>
      <c r="E22" s="113" t="s">
        <v>66</v>
      </c>
      <c r="F22" s="367">
        <v>1</v>
      </c>
      <c r="G22" s="112"/>
      <c r="H22" s="103">
        <f t="shared" si="0"/>
        <v>0</v>
      </c>
    </row>
    <row r="23" spans="1:8" s="372" customFormat="1" x14ac:dyDescent="0.2">
      <c r="A23" s="364"/>
      <c r="B23" s="365" t="s">
        <v>67</v>
      </c>
      <c r="C23" s="366" t="s">
        <v>341</v>
      </c>
      <c r="D23" s="369" t="s">
        <v>342</v>
      </c>
      <c r="E23" s="370" t="s">
        <v>66</v>
      </c>
      <c r="F23" s="367">
        <v>1</v>
      </c>
      <c r="G23" s="112"/>
      <c r="H23" s="371">
        <f t="shared" si="0"/>
        <v>0</v>
      </c>
    </row>
    <row r="24" spans="1:8" x14ac:dyDescent="0.2">
      <c r="A24" s="364"/>
      <c r="B24" s="365" t="s">
        <v>69</v>
      </c>
      <c r="C24" s="366" t="s">
        <v>327</v>
      </c>
      <c r="D24" s="99" t="s">
        <v>328</v>
      </c>
      <c r="E24" s="263" t="s">
        <v>66</v>
      </c>
      <c r="F24" s="367">
        <v>1</v>
      </c>
      <c r="G24" s="112"/>
      <c r="H24" s="103">
        <f t="shared" si="0"/>
        <v>0</v>
      </c>
    </row>
    <row r="25" spans="1:8" x14ac:dyDescent="0.2">
      <c r="A25" s="364"/>
      <c r="B25" s="365" t="s">
        <v>71</v>
      </c>
      <c r="C25" s="366" t="s">
        <v>339</v>
      </c>
      <c r="D25" s="99" t="s">
        <v>340</v>
      </c>
      <c r="E25" s="263" t="s">
        <v>66</v>
      </c>
      <c r="F25" s="367">
        <v>1</v>
      </c>
      <c r="G25" s="112"/>
      <c r="H25" s="103">
        <f t="shared" si="0"/>
        <v>0</v>
      </c>
    </row>
    <row r="26" spans="1:8" x14ac:dyDescent="0.2">
      <c r="A26" s="364"/>
      <c r="B26" s="365" t="s">
        <v>73</v>
      </c>
      <c r="C26" s="366" t="s">
        <v>335</v>
      </c>
      <c r="D26" s="99" t="s">
        <v>336</v>
      </c>
      <c r="E26" s="263" t="s">
        <v>66</v>
      </c>
      <c r="F26" s="367">
        <v>1</v>
      </c>
      <c r="G26" s="112"/>
      <c r="H26" s="103">
        <f t="shared" si="0"/>
        <v>0</v>
      </c>
    </row>
    <row r="27" spans="1:8" x14ac:dyDescent="0.2">
      <c r="A27" s="364"/>
      <c r="B27" s="365" t="s">
        <v>74</v>
      </c>
      <c r="C27" s="366" t="s">
        <v>331</v>
      </c>
      <c r="D27" s="99" t="s">
        <v>332</v>
      </c>
      <c r="E27" s="263" t="s">
        <v>66</v>
      </c>
      <c r="F27" s="367">
        <v>1</v>
      </c>
      <c r="G27" s="112"/>
      <c r="H27" s="103">
        <f t="shared" si="0"/>
        <v>0</v>
      </c>
    </row>
    <row r="28" spans="1:8" x14ac:dyDescent="0.2">
      <c r="A28" s="364"/>
      <c r="B28" s="365" t="s">
        <v>75</v>
      </c>
      <c r="C28" s="366" t="s">
        <v>70</v>
      </c>
      <c r="D28" s="99" t="s">
        <v>188</v>
      </c>
      <c r="E28" s="113" t="s">
        <v>66</v>
      </c>
      <c r="F28" s="367">
        <v>1</v>
      </c>
      <c r="G28" s="112"/>
      <c r="H28" s="103">
        <f t="shared" si="0"/>
        <v>0</v>
      </c>
    </row>
    <row r="29" spans="1:8" x14ac:dyDescent="0.2">
      <c r="A29" s="364"/>
      <c r="B29" s="365" t="s">
        <v>76</v>
      </c>
      <c r="C29" s="366" t="s">
        <v>72</v>
      </c>
      <c r="D29" s="99" t="s">
        <v>189</v>
      </c>
      <c r="E29" s="113" t="s">
        <v>66</v>
      </c>
      <c r="F29" s="367">
        <v>1</v>
      </c>
      <c r="G29" s="112"/>
      <c r="H29" s="103">
        <f t="shared" si="0"/>
        <v>0</v>
      </c>
    </row>
    <row r="30" spans="1:8" s="372" customFormat="1" x14ac:dyDescent="0.2">
      <c r="A30" s="364"/>
      <c r="B30" s="365" t="s">
        <v>142</v>
      </c>
      <c r="C30" s="366" t="s">
        <v>294</v>
      </c>
      <c r="D30" s="369" t="s">
        <v>295</v>
      </c>
      <c r="E30" s="373" t="s">
        <v>66</v>
      </c>
      <c r="F30" s="367">
        <v>1</v>
      </c>
      <c r="G30" s="112"/>
      <c r="H30" s="371">
        <f t="shared" si="0"/>
        <v>0</v>
      </c>
    </row>
    <row r="31" spans="1:8" x14ac:dyDescent="0.2">
      <c r="A31" s="364"/>
      <c r="B31" s="365" t="s">
        <v>143</v>
      </c>
      <c r="C31" s="366" t="s">
        <v>108</v>
      </c>
      <c r="D31" s="99" t="s">
        <v>194</v>
      </c>
      <c r="E31" s="113" t="s">
        <v>66</v>
      </c>
      <c r="F31" s="367">
        <v>1</v>
      </c>
      <c r="G31" s="112"/>
      <c r="H31" s="103">
        <f t="shared" si="0"/>
        <v>0</v>
      </c>
    </row>
    <row r="32" spans="1:8" x14ac:dyDescent="0.2">
      <c r="A32" s="364"/>
      <c r="B32" s="365" t="s">
        <v>98</v>
      </c>
      <c r="C32" s="366" t="s">
        <v>105</v>
      </c>
      <c r="D32" s="99" t="s">
        <v>191</v>
      </c>
      <c r="E32" s="113" t="s">
        <v>66</v>
      </c>
      <c r="F32" s="367">
        <v>1</v>
      </c>
      <c r="G32" s="112"/>
      <c r="H32" s="103">
        <f t="shared" si="0"/>
        <v>0</v>
      </c>
    </row>
    <row r="33" spans="1:8" x14ac:dyDescent="0.2">
      <c r="A33" s="364"/>
      <c r="B33" s="365" t="s">
        <v>99</v>
      </c>
      <c r="C33" s="366" t="s">
        <v>104</v>
      </c>
      <c r="D33" s="99" t="s">
        <v>190</v>
      </c>
      <c r="E33" s="113" t="s">
        <v>66</v>
      </c>
      <c r="F33" s="367">
        <v>1</v>
      </c>
      <c r="G33" s="112"/>
      <c r="H33" s="103">
        <f t="shared" si="0"/>
        <v>0</v>
      </c>
    </row>
    <row r="34" spans="1:8" x14ac:dyDescent="0.2">
      <c r="A34" s="364"/>
      <c r="B34" s="365" t="s">
        <v>100</v>
      </c>
      <c r="C34" s="366" t="s">
        <v>106</v>
      </c>
      <c r="D34" s="99" t="s">
        <v>192</v>
      </c>
      <c r="E34" s="113" t="s">
        <v>66</v>
      </c>
      <c r="F34" s="367">
        <v>1</v>
      </c>
      <c r="G34" s="112"/>
      <c r="H34" s="103">
        <f t="shared" si="0"/>
        <v>0</v>
      </c>
    </row>
    <row r="35" spans="1:8" x14ac:dyDescent="0.2">
      <c r="A35" s="364"/>
      <c r="B35" s="365" t="s">
        <v>101</v>
      </c>
      <c r="C35" s="366" t="s">
        <v>107</v>
      </c>
      <c r="D35" s="368" t="s">
        <v>193</v>
      </c>
      <c r="E35" s="374" t="s">
        <v>66</v>
      </c>
      <c r="F35" s="367">
        <v>1</v>
      </c>
      <c r="G35" s="112"/>
      <c r="H35" s="103">
        <f t="shared" si="0"/>
        <v>0</v>
      </c>
    </row>
    <row r="36" spans="1:8" x14ac:dyDescent="0.2">
      <c r="A36" s="364"/>
      <c r="B36" s="365" t="s">
        <v>102</v>
      </c>
      <c r="C36" s="366" t="s">
        <v>333</v>
      </c>
      <c r="D36" s="99" t="s">
        <v>334</v>
      </c>
      <c r="E36" s="263" t="s">
        <v>66</v>
      </c>
      <c r="F36" s="367">
        <v>1</v>
      </c>
      <c r="G36" s="112"/>
      <c r="H36" s="103">
        <f t="shared" si="0"/>
        <v>0</v>
      </c>
    </row>
    <row r="37" spans="1:8" x14ac:dyDescent="0.2">
      <c r="A37" s="364"/>
      <c r="B37" s="365" t="s">
        <v>103</v>
      </c>
      <c r="C37" s="366" t="s">
        <v>296</v>
      </c>
      <c r="D37" s="99" t="s">
        <v>281</v>
      </c>
      <c r="E37" s="113" t="s">
        <v>66</v>
      </c>
      <c r="F37" s="367">
        <v>1</v>
      </c>
      <c r="G37" s="112"/>
      <c r="H37" s="103">
        <f t="shared" si="0"/>
        <v>0</v>
      </c>
    </row>
    <row r="38" spans="1:8" x14ac:dyDescent="0.2">
      <c r="A38" s="364"/>
      <c r="B38" s="365" t="s">
        <v>172</v>
      </c>
      <c r="C38" s="366" t="s">
        <v>343</v>
      </c>
      <c r="D38" s="99" t="s">
        <v>344</v>
      </c>
      <c r="E38" s="263" t="s">
        <v>66</v>
      </c>
      <c r="F38" s="367">
        <v>1</v>
      </c>
      <c r="G38" s="112"/>
      <c r="H38" s="103">
        <f t="shared" si="0"/>
        <v>0</v>
      </c>
    </row>
    <row r="39" spans="1:8" x14ac:dyDescent="0.2">
      <c r="A39" s="364"/>
      <c r="B39" s="365" t="s">
        <v>173</v>
      </c>
      <c r="C39" s="366" t="s">
        <v>337</v>
      </c>
      <c r="D39" s="99" t="s">
        <v>338</v>
      </c>
      <c r="E39" s="263" t="s">
        <v>66</v>
      </c>
      <c r="F39" s="367">
        <v>1</v>
      </c>
      <c r="G39" s="112"/>
      <c r="H39" s="103">
        <f t="shared" si="0"/>
        <v>0</v>
      </c>
    </row>
    <row r="40" spans="1:8" x14ac:dyDescent="0.2">
      <c r="A40" s="364"/>
      <c r="B40" s="365" t="s">
        <v>174</v>
      </c>
      <c r="C40" s="366" t="s">
        <v>133</v>
      </c>
      <c r="D40" s="99" t="s">
        <v>49</v>
      </c>
      <c r="E40" s="113" t="s">
        <v>66</v>
      </c>
      <c r="F40" s="367">
        <v>1</v>
      </c>
      <c r="G40" s="112"/>
      <c r="H40" s="103">
        <f t="shared" si="0"/>
        <v>0</v>
      </c>
    </row>
    <row r="41" spans="1:8" x14ac:dyDescent="0.2">
      <c r="A41" s="364"/>
      <c r="B41" s="365" t="s">
        <v>175</v>
      </c>
      <c r="C41" s="366" t="s">
        <v>134</v>
      </c>
      <c r="D41" s="99" t="s">
        <v>51</v>
      </c>
      <c r="E41" s="113" t="s">
        <v>66</v>
      </c>
      <c r="F41" s="367">
        <v>1</v>
      </c>
      <c r="G41" s="112"/>
      <c r="H41" s="103">
        <f t="shared" si="0"/>
        <v>0</v>
      </c>
    </row>
    <row r="42" spans="1:8" x14ac:dyDescent="0.2">
      <c r="A42" s="364"/>
      <c r="B42" s="365" t="s">
        <v>176</v>
      </c>
      <c r="C42" s="366" t="s">
        <v>132</v>
      </c>
      <c r="D42" s="99" t="s">
        <v>48</v>
      </c>
      <c r="E42" s="113" t="s">
        <v>66</v>
      </c>
      <c r="F42" s="367">
        <v>1</v>
      </c>
      <c r="G42" s="112"/>
      <c r="H42" s="103">
        <f t="shared" si="0"/>
        <v>0</v>
      </c>
    </row>
    <row r="43" spans="1:8" x14ac:dyDescent="0.2">
      <c r="A43" s="364"/>
      <c r="B43" s="365" t="s">
        <v>177</v>
      </c>
      <c r="C43" s="366" t="s">
        <v>37</v>
      </c>
      <c r="D43" s="99" t="s">
        <v>47</v>
      </c>
      <c r="E43" s="113" t="s">
        <v>66</v>
      </c>
      <c r="F43" s="367">
        <v>1</v>
      </c>
      <c r="G43" s="112"/>
      <c r="H43" s="103">
        <f t="shared" si="0"/>
        <v>0</v>
      </c>
    </row>
    <row r="44" spans="1:8" x14ac:dyDescent="0.2">
      <c r="A44" s="364"/>
      <c r="B44" s="365" t="s">
        <v>243</v>
      </c>
      <c r="C44" s="366" t="s">
        <v>120</v>
      </c>
      <c r="D44" s="99" t="s">
        <v>50</v>
      </c>
      <c r="E44" s="113" t="s">
        <v>66</v>
      </c>
      <c r="F44" s="367">
        <v>1</v>
      </c>
      <c r="G44" s="112"/>
      <c r="H44" s="103">
        <f t="shared" si="0"/>
        <v>0</v>
      </c>
    </row>
    <row r="45" spans="1:8" ht="15" customHeight="1" x14ac:dyDescent="0.2">
      <c r="A45" s="354"/>
      <c r="B45" s="362" t="s">
        <v>770</v>
      </c>
      <c r="C45" s="91"/>
      <c r="D45" s="92"/>
      <c r="E45" s="92"/>
      <c r="F45" s="94">
        <v>1</v>
      </c>
      <c r="G45" s="92"/>
      <c r="H45" s="95"/>
    </row>
    <row r="46" spans="1:8" x14ac:dyDescent="0.2">
      <c r="A46" s="364"/>
      <c r="B46" s="365" t="s">
        <v>59</v>
      </c>
      <c r="C46" s="366" t="s">
        <v>79</v>
      </c>
      <c r="D46" s="99" t="s">
        <v>80</v>
      </c>
      <c r="E46" s="113" t="s">
        <v>66</v>
      </c>
      <c r="F46" s="367">
        <v>1</v>
      </c>
      <c r="G46" s="112"/>
      <c r="H46" s="103">
        <f>F46*G46</f>
        <v>0</v>
      </c>
    </row>
    <row r="47" spans="1:8" s="104" customFormat="1" x14ac:dyDescent="0.2">
      <c r="A47" s="364"/>
      <c r="B47" s="365" t="s">
        <v>63</v>
      </c>
      <c r="C47" s="366" t="s">
        <v>195</v>
      </c>
      <c r="D47" s="99" t="s">
        <v>196</v>
      </c>
      <c r="E47" s="113" t="s">
        <v>66</v>
      </c>
      <c r="F47" s="367">
        <v>1</v>
      </c>
      <c r="G47" s="112"/>
      <c r="H47" s="103">
        <f>F47*G47</f>
        <v>0</v>
      </c>
    </row>
    <row r="48" spans="1:8" ht="15" customHeight="1" x14ac:dyDescent="0.2">
      <c r="A48" s="354"/>
      <c r="B48" s="362" t="s">
        <v>771</v>
      </c>
      <c r="C48" s="91"/>
      <c r="D48" s="92"/>
      <c r="E48" s="92"/>
      <c r="F48" s="94">
        <v>1</v>
      </c>
      <c r="G48" s="92"/>
      <c r="H48" s="95"/>
    </row>
    <row r="49" spans="1:8" x14ac:dyDescent="0.2">
      <c r="A49" s="364"/>
      <c r="B49" s="365" t="s">
        <v>59</v>
      </c>
      <c r="C49" s="375" t="s">
        <v>390</v>
      </c>
      <c r="D49" s="266" t="s">
        <v>391</v>
      </c>
      <c r="E49" s="263" t="s">
        <v>62</v>
      </c>
      <c r="F49" s="367">
        <v>1</v>
      </c>
      <c r="G49" s="112"/>
      <c r="H49" s="103">
        <f t="shared" ref="H49:H81" si="1">F49*G49</f>
        <v>0</v>
      </c>
    </row>
    <row r="50" spans="1:8" x14ac:dyDescent="0.2">
      <c r="A50" s="364"/>
      <c r="B50" s="365" t="s">
        <v>63</v>
      </c>
      <c r="C50" s="375" t="s">
        <v>413</v>
      </c>
      <c r="D50" s="266" t="s">
        <v>414</v>
      </c>
      <c r="E50" s="263" t="s">
        <v>66</v>
      </c>
      <c r="F50" s="367">
        <v>1</v>
      </c>
      <c r="G50" s="112"/>
      <c r="H50" s="103">
        <f t="shared" si="1"/>
        <v>0</v>
      </c>
    </row>
    <row r="51" spans="1:8" x14ac:dyDescent="0.2">
      <c r="A51" s="364"/>
      <c r="B51" s="365" t="s">
        <v>64</v>
      </c>
      <c r="C51" s="375" t="s">
        <v>395</v>
      </c>
      <c r="D51" s="266" t="s">
        <v>396</v>
      </c>
      <c r="E51" s="263" t="s">
        <v>66</v>
      </c>
      <c r="F51" s="367">
        <v>1</v>
      </c>
      <c r="G51" s="112"/>
      <c r="H51" s="103">
        <f t="shared" si="1"/>
        <v>0</v>
      </c>
    </row>
    <row r="52" spans="1:8" x14ac:dyDescent="0.2">
      <c r="A52" s="364"/>
      <c r="B52" s="365" t="s">
        <v>65</v>
      </c>
      <c r="C52" s="375" t="s">
        <v>409</v>
      </c>
      <c r="D52" s="266" t="s">
        <v>410</v>
      </c>
      <c r="E52" s="263" t="s">
        <v>66</v>
      </c>
      <c r="F52" s="367">
        <v>1</v>
      </c>
      <c r="G52" s="112"/>
      <c r="H52" s="103">
        <f t="shared" si="1"/>
        <v>0</v>
      </c>
    </row>
    <row r="53" spans="1:8" x14ac:dyDescent="0.2">
      <c r="A53" s="364"/>
      <c r="B53" s="365" t="s">
        <v>67</v>
      </c>
      <c r="C53" s="375" t="s">
        <v>411</v>
      </c>
      <c r="D53" s="266" t="s">
        <v>412</v>
      </c>
      <c r="E53" s="263" t="s">
        <v>66</v>
      </c>
      <c r="F53" s="367">
        <v>1</v>
      </c>
      <c r="G53" s="112"/>
      <c r="H53" s="103">
        <f t="shared" si="1"/>
        <v>0</v>
      </c>
    </row>
    <row r="54" spans="1:8" x14ac:dyDescent="0.2">
      <c r="A54" s="364"/>
      <c r="B54" s="365" t="s">
        <v>69</v>
      </c>
      <c r="C54" s="375" t="s">
        <v>415</v>
      </c>
      <c r="D54" s="266" t="s">
        <v>416</v>
      </c>
      <c r="E54" s="263" t="s">
        <v>66</v>
      </c>
      <c r="F54" s="367">
        <v>1</v>
      </c>
      <c r="G54" s="112"/>
      <c r="H54" s="103">
        <f t="shared" si="1"/>
        <v>0</v>
      </c>
    </row>
    <row r="55" spans="1:8" x14ac:dyDescent="0.2">
      <c r="A55" s="376"/>
      <c r="B55" s="365" t="s">
        <v>71</v>
      </c>
      <c r="C55" s="377" t="s">
        <v>133</v>
      </c>
      <c r="D55" s="266" t="s">
        <v>249</v>
      </c>
      <c r="E55" s="113" t="s">
        <v>66</v>
      </c>
      <c r="F55" s="367">
        <v>1</v>
      </c>
      <c r="G55" s="112"/>
      <c r="H55" s="103">
        <f t="shared" si="1"/>
        <v>0</v>
      </c>
    </row>
    <row r="56" spans="1:8" ht="12.75" customHeight="1" x14ac:dyDescent="0.2">
      <c r="A56" s="376"/>
      <c r="B56" s="365" t="s">
        <v>73</v>
      </c>
      <c r="C56" s="378" t="s">
        <v>299</v>
      </c>
      <c r="D56" s="266" t="s">
        <v>284</v>
      </c>
      <c r="E56" s="113" t="s">
        <v>66</v>
      </c>
      <c r="F56" s="367">
        <v>1</v>
      </c>
      <c r="G56" s="112"/>
      <c r="H56" s="103">
        <f t="shared" si="1"/>
        <v>0</v>
      </c>
    </row>
    <row r="57" spans="1:8" x14ac:dyDescent="0.2">
      <c r="A57" s="376"/>
      <c r="B57" s="365" t="s">
        <v>74</v>
      </c>
      <c r="C57" s="378" t="s">
        <v>297</v>
      </c>
      <c r="D57" s="266" t="s">
        <v>282</v>
      </c>
      <c r="E57" s="113" t="s">
        <v>66</v>
      </c>
      <c r="F57" s="367">
        <v>1</v>
      </c>
      <c r="G57" s="112"/>
      <c r="H57" s="103">
        <f t="shared" si="1"/>
        <v>0</v>
      </c>
    </row>
    <row r="58" spans="1:8" x14ac:dyDescent="0.2">
      <c r="A58" s="376"/>
      <c r="B58" s="365" t="s">
        <v>75</v>
      </c>
      <c r="C58" s="375" t="s">
        <v>301</v>
      </c>
      <c r="D58" s="266" t="s">
        <v>286</v>
      </c>
      <c r="E58" s="113" t="s">
        <v>66</v>
      </c>
      <c r="F58" s="367">
        <v>1</v>
      </c>
      <c r="G58" s="112"/>
      <c r="H58" s="103">
        <f t="shared" si="1"/>
        <v>0</v>
      </c>
    </row>
    <row r="59" spans="1:8" ht="12.75" customHeight="1" x14ac:dyDescent="0.2">
      <c r="A59" s="364"/>
      <c r="B59" s="365" t="s">
        <v>76</v>
      </c>
      <c r="C59" s="375" t="s">
        <v>134</v>
      </c>
      <c r="D59" s="266" t="s">
        <v>252</v>
      </c>
      <c r="E59" s="113" t="s">
        <v>66</v>
      </c>
      <c r="F59" s="367">
        <v>1</v>
      </c>
      <c r="G59" s="112"/>
      <c r="H59" s="103">
        <f t="shared" si="1"/>
        <v>0</v>
      </c>
    </row>
    <row r="60" spans="1:8" ht="12.75" customHeight="1" x14ac:dyDescent="0.2">
      <c r="A60" s="364"/>
      <c r="B60" s="365" t="s">
        <v>142</v>
      </c>
      <c r="C60" s="378" t="s">
        <v>298</v>
      </c>
      <c r="D60" s="266" t="s">
        <v>283</v>
      </c>
      <c r="E60" s="113" t="s">
        <v>66</v>
      </c>
      <c r="F60" s="367">
        <v>1</v>
      </c>
      <c r="G60" s="112"/>
      <c r="H60" s="103">
        <f t="shared" si="1"/>
        <v>0</v>
      </c>
    </row>
    <row r="61" spans="1:8" ht="12.75" customHeight="1" x14ac:dyDescent="0.2">
      <c r="A61" s="364"/>
      <c r="B61" s="365" t="s">
        <v>143</v>
      </c>
      <c r="C61" s="375" t="s">
        <v>302</v>
      </c>
      <c r="D61" s="266" t="s">
        <v>287</v>
      </c>
      <c r="E61" s="113" t="s">
        <v>66</v>
      </c>
      <c r="F61" s="367">
        <v>1</v>
      </c>
      <c r="G61" s="112"/>
      <c r="H61" s="103">
        <f t="shared" si="1"/>
        <v>0</v>
      </c>
    </row>
    <row r="62" spans="1:8" x14ac:dyDescent="0.2">
      <c r="A62" s="364"/>
      <c r="B62" s="365" t="s">
        <v>98</v>
      </c>
      <c r="C62" s="375" t="s">
        <v>403</v>
      </c>
      <c r="D62" s="266" t="s">
        <v>404</v>
      </c>
      <c r="E62" s="263" t="s">
        <v>66</v>
      </c>
      <c r="F62" s="367">
        <v>1</v>
      </c>
      <c r="G62" s="112"/>
      <c r="H62" s="103">
        <f t="shared" si="1"/>
        <v>0</v>
      </c>
    </row>
    <row r="63" spans="1:8" ht="12.75" customHeight="1" x14ac:dyDescent="0.2">
      <c r="A63" s="364"/>
      <c r="B63" s="365" t="s">
        <v>99</v>
      </c>
      <c r="C63" s="375" t="s">
        <v>300</v>
      </c>
      <c r="D63" s="266" t="s">
        <v>285</v>
      </c>
      <c r="E63" s="113" t="s">
        <v>66</v>
      </c>
      <c r="F63" s="367">
        <v>1</v>
      </c>
      <c r="G63" s="112"/>
      <c r="H63" s="103">
        <f t="shared" si="1"/>
        <v>0</v>
      </c>
    </row>
    <row r="64" spans="1:8" x14ac:dyDescent="0.2">
      <c r="A64" s="364"/>
      <c r="B64" s="365" t="s">
        <v>100</v>
      </c>
      <c r="C64" s="375" t="s">
        <v>401</v>
      </c>
      <c r="D64" s="266" t="s">
        <v>402</v>
      </c>
      <c r="E64" s="263" t="s">
        <v>66</v>
      </c>
      <c r="F64" s="367">
        <v>1</v>
      </c>
      <c r="G64" s="112"/>
      <c r="H64" s="103">
        <f t="shared" si="1"/>
        <v>0</v>
      </c>
    </row>
    <row r="65" spans="1:8" ht="12.75" customHeight="1" x14ac:dyDescent="0.2">
      <c r="A65" s="376"/>
      <c r="B65" s="365" t="s">
        <v>101</v>
      </c>
      <c r="C65" s="375" t="s">
        <v>132</v>
      </c>
      <c r="D65" s="266" t="s">
        <v>248</v>
      </c>
      <c r="E65" s="113" t="s">
        <v>66</v>
      </c>
      <c r="F65" s="367">
        <v>1</v>
      </c>
      <c r="G65" s="112"/>
      <c r="H65" s="103">
        <f t="shared" si="1"/>
        <v>0</v>
      </c>
    </row>
    <row r="66" spans="1:8" ht="12.75" customHeight="1" x14ac:dyDescent="0.2">
      <c r="A66" s="376"/>
      <c r="B66" s="365" t="s">
        <v>102</v>
      </c>
      <c r="C66" s="375" t="s">
        <v>37</v>
      </c>
      <c r="D66" s="266" t="s">
        <v>247</v>
      </c>
      <c r="E66" s="113" t="s">
        <v>66</v>
      </c>
      <c r="F66" s="367">
        <v>1</v>
      </c>
      <c r="G66" s="112"/>
      <c r="H66" s="103">
        <f t="shared" si="1"/>
        <v>0</v>
      </c>
    </row>
    <row r="67" spans="1:8" ht="12.75" customHeight="1" x14ac:dyDescent="0.2">
      <c r="A67" s="376"/>
      <c r="B67" s="365" t="s">
        <v>103</v>
      </c>
      <c r="C67" s="375" t="s">
        <v>35</v>
      </c>
      <c r="D67" s="266" t="s">
        <v>36</v>
      </c>
      <c r="E67" s="113" t="s">
        <v>66</v>
      </c>
      <c r="F67" s="367">
        <v>1</v>
      </c>
      <c r="G67" s="112"/>
      <c r="H67" s="103">
        <f t="shared" si="1"/>
        <v>0</v>
      </c>
    </row>
    <row r="68" spans="1:8" x14ac:dyDescent="0.2">
      <c r="A68" s="364"/>
      <c r="B68" s="365" t="s">
        <v>172</v>
      </c>
      <c r="C68" s="375" t="s">
        <v>405</v>
      </c>
      <c r="D68" s="266" t="s">
        <v>406</v>
      </c>
      <c r="E68" s="263" t="s">
        <v>66</v>
      </c>
      <c r="F68" s="367">
        <v>1</v>
      </c>
      <c r="G68" s="112"/>
      <c r="H68" s="103">
        <f t="shared" si="1"/>
        <v>0</v>
      </c>
    </row>
    <row r="69" spans="1:8" x14ac:dyDescent="0.2">
      <c r="A69" s="364"/>
      <c r="B69" s="365" t="s">
        <v>173</v>
      </c>
      <c r="C69" s="375" t="s">
        <v>290</v>
      </c>
      <c r="D69" s="266" t="s">
        <v>291</v>
      </c>
      <c r="E69" s="263" t="s">
        <v>66</v>
      </c>
      <c r="F69" s="367">
        <v>1</v>
      </c>
      <c r="G69" s="112"/>
      <c r="H69" s="103">
        <f t="shared" si="1"/>
        <v>0</v>
      </c>
    </row>
    <row r="70" spans="1:8" x14ac:dyDescent="0.2">
      <c r="A70" s="364"/>
      <c r="B70" s="365" t="s">
        <v>174</v>
      </c>
      <c r="C70" s="375" t="s">
        <v>288</v>
      </c>
      <c r="D70" s="266" t="s">
        <v>289</v>
      </c>
      <c r="E70" s="263" t="s">
        <v>66</v>
      </c>
      <c r="F70" s="367">
        <v>1</v>
      </c>
      <c r="G70" s="112"/>
      <c r="H70" s="103">
        <f t="shared" si="1"/>
        <v>0</v>
      </c>
    </row>
    <row r="71" spans="1:8" x14ac:dyDescent="0.2">
      <c r="A71" s="364"/>
      <c r="B71" s="365" t="s">
        <v>175</v>
      </c>
      <c r="C71" s="375" t="s">
        <v>120</v>
      </c>
      <c r="D71" s="266" t="s">
        <v>253</v>
      </c>
      <c r="E71" s="263" t="s">
        <v>66</v>
      </c>
      <c r="F71" s="367">
        <v>1</v>
      </c>
      <c r="G71" s="112"/>
      <c r="H71" s="103">
        <f t="shared" si="1"/>
        <v>0</v>
      </c>
    </row>
    <row r="72" spans="1:8" x14ac:dyDescent="0.2">
      <c r="A72" s="364"/>
      <c r="B72" s="365" t="s">
        <v>176</v>
      </c>
      <c r="C72" s="375" t="s">
        <v>292</v>
      </c>
      <c r="D72" s="266" t="s">
        <v>293</v>
      </c>
      <c r="E72" s="263" t="s">
        <v>66</v>
      </c>
      <c r="F72" s="367">
        <v>1</v>
      </c>
      <c r="G72" s="112"/>
      <c r="H72" s="103">
        <f t="shared" si="1"/>
        <v>0</v>
      </c>
    </row>
    <row r="73" spans="1:8" ht="12.75" customHeight="1" x14ac:dyDescent="0.2">
      <c r="A73" s="364"/>
      <c r="B73" s="365" t="s">
        <v>177</v>
      </c>
      <c r="C73" s="375" t="s">
        <v>118</v>
      </c>
      <c r="D73" s="266" t="s">
        <v>162</v>
      </c>
      <c r="E73" s="113" t="s">
        <v>66</v>
      </c>
      <c r="F73" s="367">
        <v>1</v>
      </c>
      <c r="G73" s="112"/>
      <c r="H73" s="103">
        <f t="shared" si="1"/>
        <v>0</v>
      </c>
    </row>
    <row r="74" spans="1:8" x14ac:dyDescent="0.2">
      <c r="A74" s="364"/>
      <c r="B74" s="365" t="s">
        <v>243</v>
      </c>
      <c r="C74" s="375" t="s">
        <v>407</v>
      </c>
      <c r="D74" s="266" t="s">
        <v>408</v>
      </c>
      <c r="E74" s="263" t="s">
        <v>62</v>
      </c>
      <c r="F74" s="367">
        <v>1</v>
      </c>
      <c r="G74" s="112"/>
      <c r="H74" s="103">
        <f t="shared" si="1"/>
        <v>0</v>
      </c>
    </row>
    <row r="75" spans="1:8" x14ac:dyDescent="0.2">
      <c r="A75" s="364"/>
      <c r="B75" s="365" t="s">
        <v>244</v>
      </c>
      <c r="C75" s="375" t="s">
        <v>399</v>
      </c>
      <c r="D75" s="266" t="s">
        <v>400</v>
      </c>
      <c r="E75" s="263" t="s">
        <v>66</v>
      </c>
      <c r="F75" s="367">
        <v>1</v>
      </c>
      <c r="G75" s="112"/>
      <c r="H75" s="103">
        <f t="shared" si="1"/>
        <v>0</v>
      </c>
    </row>
    <row r="76" spans="1:8" x14ac:dyDescent="0.2">
      <c r="A76" s="364"/>
      <c r="B76" s="365" t="s">
        <v>144</v>
      </c>
      <c r="C76" s="375" t="s">
        <v>397</v>
      </c>
      <c r="D76" s="266" t="s">
        <v>398</v>
      </c>
      <c r="E76" s="263" t="s">
        <v>66</v>
      </c>
      <c r="F76" s="367">
        <v>1</v>
      </c>
      <c r="G76" s="112"/>
      <c r="H76" s="103">
        <f t="shared" si="1"/>
        <v>0</v>
      </c>
    </row>
    <row r="77" spans="1:8" x14ac:dyDescent="0.2">
      <c r="A77" s="364"/>
      <c r="B77" s="365" t="s">
        <v>345</v>
      </c>
      <c r="C77" s="378" t="s">
        <v>163</v>
      </c>
      <c r="D77" s="266" t="s">
        <v>121</v>
      </c>
      <c r="E77" s="113" t="s">
        <v>66</v>
      </c>
      <c r="F77" s="367">
        <v>1</v>
      </c>
      <c r="G77" s="102"/>
      <c r="H77" s="103">
        <f t="shared" si="1"/>
        <v>0</v>
      </c>
    </row>
    <row r="78" spans="1:8" x14ac:dyDescent="0.2">
      <c r="A78" s="364"/>
      <c r="B78" s="365" t="s">
        <v>346</v>
      </c>
      <c r="C78" s="378" t="s">
        <v>250</v>
      </c>
      <c r="D78" s="266" t="s">
        <v>251</v>
      </c>
      <c r="E78" s="113" t="s">
        <v>66</v>
      </c>
      <c r="F78" s="367">
        <v>1</v>
      </c>
      <c r="G78" s="102"/>
      <c r="H78" s="103">
        <f t="shared" si="1"/>
        <v>0</v>
      </c>
    </row>
    <row r="79" spans="1:8" ht="12.75" customHeight="1" x14ac:dyDescent="0.2">
      <c r="A79" s="376"/>
      <c r="B79" s="365" t="s">
        <v>347</v>
      </c>
      <c r="C79" s="378" t="s">
        <v>254</v>
      </c>
      <c r="D79" s="266" t="s">
        <v>255</v>
      </c>
      <c r="E79" s="113" t="s">
        <v>66</v>
      </c>
      <c r="F79" s="367">
        <v>1</v>
      </c>
      <c r="G79" s="102"/>
      <c r="H79" s="103">
        <f t="shared" si="1"/>
        <v>0</v>
      </c>
    </row>
    <row r="80" spans="1:8" x14ac:dyDescent="0.2">
      <c r="A80" s="364"/>
      <c r="B80" s="365" t="s">
        <v>348</v>
      </c>
      <c r="C80" s="378" t="s">
        <v>393</v>
      </c>
      <c r="D80" s="266" t="s">
        <v>394</v>
      </c>
      <c r="E80" s="113" t="s">
        <v>66</v>
      </c>
      <c r="F80" s="367">
        <v>1</v>
      </c>
      <c r="G80" s="102"/>
      <c r="H80" s="103">
        <f t="shared" si="1"/>
        <v>0</v>
      </c>
    </row>
    <row r="81" spans="1:8" x14ac:dyDescent="0.2">
      <c r="A81" s="364"/>
      <c r="B81" s="365" t="s">
        <v>349</v>
      </c>
      <c r="C81" s="378" t="s">
        <v>615</v>
      </c>
      <c r="D81" s="266" t="s">
        <v>392</v>
      </c>
      <c r="E81" s="263" t="s">
        <v>66</v>
      </c>
      <c r="F81" s="367">
        <v>1</v>
      </c>
      <c r="G81" s="112"/>
      <c r="H81" s="103">
        <f t="shared" si="1"/>
        <v>0</v>
      </c>
    </row>
    <row r="82" spans="1:8" ht="15" customHeight="1" x14ac:dyDescent="0.2">
      <c r="A82" s="354"/>
      <c r="B82" s="362" t="s">
        <v>773</v>
      </c>
      <c r="C82" s="91"/>
      <c r="D82" s="92"/>
      <c r="E82" s="92"/>
      <c r="F82" s="94">
        <v>1</v>
      </c>
      <c r="G82" s="92"/>
      <c r="H82" s="95"/>
    </row>
    <row r="83" spans="1:8" s="104" customFormat="1" ht="13.5" x14ac:dyDescent="0.25">
      <c r="A83" s="96"/>
      <c r="B83" s="365" t="s">
        <v>59</v>
      </c>
      <c r="C83" s="379" t="s">
        <v>139</v>
      </c>
      <c r="D83" s="98" t="s">
        <v>26</v>
      </c>
      <c r="E83" s="113" t="s">
        <v>66</v>
      </c>
      <c r="F83" s="367">
        <v>1</v>
      </c>
      <c r="G83" s="112"/>
      <c r="H83" s="103">
        <f>F83*G83</f>
        <v>0</v>
      </c>
    </row>
    <row r="84" spans="1:8" ht="15" customHeight="1" x14ac:dyDescent="0.2">
      <c r="A84" s="354"/>
      <c r="B84" s="362" t="s">
        <v>774</v>
      </c>
      <c r="C84" s="91"/>
      <c r="D84" s="92"/>
      <c r="E84" s="92"/>
      <c r="F84" s="94">
        <v>1</v>
      </c>
      <c r="G84" s="92"/>
      <c r="H84" s="95"/>
    </row>
    <row r="85" spans="1:8" s="104" customFormat="1" ht="13.5" x14ac:dyDescent="0.25">
      <c r="A85" s="96"/>
      <c r="B85" s="365" t="s">
        <v>59</v>
      </c>
      <c r="C85" s="380" t="s">
        <v>140</v>
      </c>
      <c r="D85" s="114" t="s">
        <v>256</v>
      </c>
      <c r="E85" s="263" t="s">
        <v>66</v>
      </c>
      <c r="F85" s="113">
        <v>1</v>
      </c>
      <c r="G85" s="112"/>
      <c r="H85" s="381">
        <f>F85*G85</f>
        <v>0</v>
      </c>
    </row>
    <row r="86" spans="1:8" ht="15" customHeight="1" x14ac:dyDescent="0.2">
      <c r="A86" s="354"/>
      <c r="B86" s="362" t="s">
        <v>775</v>
      </c>
      <c r="C86" s="91"/>
      <c r="D86" s="92"/>
      <c r="E86" s="92"/>
      <c r="F86" s="94">
        <v>1</v>
      </c>
      <c r="G86" s="92"/>
      <c r="H86" s="95"/>
    </row>
    <row r="87" spans="1:8" x14ac:dyDescent="0.2">
      <c r="A87" s="364"/>
      <c r="B87" s="365" t="s">
        <v>59</v>
      </c>
      <c r="C87" s="375" t="s">
        <v>180</v>
      </c>
      <c r="D87" s="114" t="s">
        <v>203</v>
      </c>
      <c r="E87" s="263" t="s">
        <v>66</v>
      </c>
      <c r="F87" s="367">
        <v>1</v>
      </c>
      <c r="G87" s="112"/>
      <c r="H87" s="103">
        <f t="shared" ref="H87:H115" si="2">F87*G87</f>
        <v>0</v>
      </c>
    </row>
    <row r="88" spans="1:8" x14ac:dyDescent="0.2">
      <c r="A88" s="364"/>
      <c r="B88" s="365" t="s">
        <v>63</v>
      </c>
      <c r="C88" s="375" t="s">
        <v>366</v>
      </c>
      <c r="D88" s="114" t="s">
        <v>367</v>
      </c>
      <c r="E88" s="263" t="s">
        <v>66</v>
      </c>
      <c r="F88" s="367">
        <v>1</v>
      </c>
      <c r="G88" s="112"/>
      <c r="H88" s="103">
        <f t="shared" si="2"/>
        <v>0</v>
      </c>
    </row>
    <row r="89" spans="1:8" x14ac:dyDescent="0.2">
      <c r="A89" s="376"/>
      <c r="B89" s="365" t="s">
        <v>64</v>
      </c>
      <c r="C89" s="375" t="s">
        <v>127</v>
      </c>
      <c r="D89" s="114" t="s">
        <v>197</v>
      </c>
      <c r="E89" s="113" t="s">
        <v>66</v>
      </c>
      <c r="F89" s="367">
        <v>1</v>
      </c>
      <c r="G89" s="112"/>
      <c r="H89" s="103">
        <f t="shared" si="2"/>
        <v>0</v>
      </c>
    </row>
    <row r="90" spans="1:8" x14ac:dyDescent="0.2">
      <c r="A90" s="364"/>
      <c r="B90" s="365" t="s">
        <v>65</v>
      </c>
      <c r="C90" s="375" t="s">
        <v>136</v>
      </c>
      <c r="D90" s="114" t="s">
        <v>24</v>
      </c>
      <c r="E90" s="263" t="s">
        <v>66</v>
      </c>
      <c r="F90" s="367">
        <v>1</v>
      </c>
      <c r="G90" s="112"/>
      <c r="H90" s="103">
        <f t="shared" si="2"/>
        <v>0</v>
      </c>
    </row>
    <row r="91" spans="1:8" x14ac:dyDescent="0.2">
      <c r="A91" s="364"/>
      <c r="B91" s="365" t="s">
        <v>67</v>
      </c>
      <c r="C91" s="375" t="s">
        <v>379</v>
      </c>
      <c r="D91" s="114" t="s">
        <v>380</v>
      </c>
      <c r="E91" s="263" t="s">
        <v>66</v>
      </c>
      <c r="F91" s="367">
        <v>1</v>
      </c>
      <c r="G91" s="112"/>
      <c r="H91" s="103">
        <f t="shared" si="2"/>
        <v>0</v>
      </c>
    </row>
    <row r="92" spans="1:8" ht="12.75" customHeight="1" x14ac:dyDescent="0.2">
      <c r="A92" s="376"/>
      <c r="B92" s="365" t="s">
        <v>69</v>
      </c>
      <c r="C92" s="375" t="s">
        <v>131</v>
      </c>
      <c r="D92" s="114" t="s">
        <v>200</v>
      </c>
      <c r="E92" s="113" t="s">
        <v>66</v>
      </c>
      <c r="F92" s="367">
        <v>1</v>
      </c>
      <c r="G92" s="112"/>
      <c r="H92" s="103">
        <f t="shared" si="2"/>
        <v>0</v>
      </c>
    </row>
    <row r="93" spans="1:8" x14ac:dyDescent="0.2">
      <c r="A93" s="364"/>
      <c r="B93" s="365" t="s">
        <v>71</v>
      </c>
      <c r="C93" s="375" t="s">
        <v>181</v>
      </c>
      <c r="D93" s="114" t="s">
        <v>91</v>
      </c>
      <c r="E93" s="263" t="s">
        <v>66</v>
      </c>
      <c r="F93" s="367">
        <v>1</v>
      </c>
      <c r="G93" s="112"/>
      <c r="H93" s="103">
        <f t="shared" si="2"/>
        <v>0</v>
      </c>
    </row>
    <row r="94" spans="1:8" x14ac:dyDescent="0.2">
      <c r="A94" s="364"/>
      <c r="B94" s="365" t="s">
        <v>73</v>
      </c>
      <c r="C94" s="375" t="s">
        <v>130</v>
      </c>
      <c r="D94" s="114" t="s">
        <v>199</v>
      </c>
      <c r="E94" s="113" t="s">
        <v>66</v>
      </c>
      <c r="F94" s="367">
        <v>1</v>
      </c>
      <c r="G94" s="112"/>
      <c r="H94" s="103">
        <f t="shared" si="2"/>
        <v>0</v>
      </c>
    </row>
    <row r="95" spans="1:8" x14ac:dyDescent="0.2">
      <c r="A95" s="376"/>
      <c r="B95" s="365" t="s">
        <v>74</v>
      </c>
      <c r="C95" s="375" t="s">
        <v>303</v>
      </c>
      <c r="D95" s="114" t="s">
        <v>304</v>
      </c>
      <c r="E95" s="113" t="s">
        <v>66</v>
      </c>
      <c r="F95" s="367">
        <v>1</v>
      </c>
      <c r="G95" s="112"/>
      <c r="H95" s="103">
        <f t="shared" si="2"/>
        <v>0</v>
      </c>
    </row>
    <row r="96" spans="1:8" x14ac:dyDescent="0.2">
      <c r="A96" s="376"/>
      <c r="B96" s="365" t="s">
        <v>75</v>
      </c>
      <c r="C96" s="375" t="s">
        <v>305</v>
      </c>
      <c r="D96" s="114" t="s">
        <v>306</v>
      </c>
      <c r="E96" s="113" t="s">
        <v>66</v>
      </c>
      <c r="F96" s="367">
        <v>1</v>
      </c>
      <c r="G96" s="112"/>
      <c r="H96" s="103">
        <f t="shared" si="2"/>
        <v>0</v>
      </c>
    </row>
    <row r="97" spans="1:8" x14ac:dyDescent="0.2">
      <c r="A97" s="376"/>
      <c r="B97" s="365" t="s">
        <v>76</v>
      </c>
      <c r="C97" s="375" t="s">
        <v>307</v>
      </c>
      <c r="D97" s="114" t="s">
        <v>308</v>
      </c>
      <c r="E97" s="113" t="s">
        <v>66</v>
      </c>
      <c r="F97" s="367">
        <v>1</v>
      </c>
      <c r="G97" s="112"/>
      <c r="H97" s="103">
        <f t="shared" si="2"/>
        <v>0</v>
      </c>
    </row>
    <row r="98" spans="1:8" x14ac:dyDescent="0.2">
      <c r="A98" s="364"/>
      <c r="B98" s="365" t="s">
        <v>142</v>
      </c>
      <c r="C98" s="375" t="s">
        <v>368</v>
      </c>
      <c r="D98" s="114" t="s">
        <v>369</v>
      </c>
      <c r="E98" s="263" t="s">
        <v>66</v>
      </c>
      <c r="F98" s="367">
        <v>1</v>
      </c>
      <c r="G98" s="112"/>
      <c r="H98" s="103">
        <f t="shared" si="2"/>
        <v>0</v>
      </c>
    </row>
    <row r="99" spans="1:8" x14ac:dyDescent="0.2">
      <c r="A99" s="364"/>
      <c r="B99" s="365" t="s">
        <v>143</v>
      </c>
      <c r="C99" s="375" t="s">
        <v>376</v>
      </c>
      <c r="D99" s="114" t="s">
        <v>377</v>
      </c>
      <c r="E99" s="263" t="s">
        <v>66</v>
      </c>
      <c r="F99" s="367">
        <v>1</v>
      </c>
      <c r="G99" s="112"/>
      <c r="H99" s="103">
        <f t="shared" si="2"/>
        <v>0</v>
      </c>
    </row>
    <row r="100" spans="1:8" x14ac:dyDescent="0.2">
      <c r="A100" s="364"/>
      <c r="B100" s="365" t="s">
        <v>98</v>
      </c>
      <c r="C100" s="375" t="s">
        <v>81</v>
      </c>
      <c r="D100" s="114" t="s">
        <v>205</v>
      </c>
      <c r="E100" s="263" t="s">
        <v>66</v>
      </c>
      <c r="F100" s="367">
        <v>1</v>
      </c>
      <c r="G100" s="112"/>
      <c r="H100" s="103">
        <f t="shared" si="2"/>
        <v>0</v>
      </c>
    </row>
    <row r="101" spans="1:8" x14ac:dyDescent="0.2">
      <c r="A101" s="376"/>
      <c r="B101" s="365" t="s">
        <v>99</v>
      </c>
      <c r="C101" s="375" t="s">
        <v>135</v>
      </c>
      <c r="D101" s="114" t="s">
        <v>204</v>
      </c>
      <c r="E101" s="113" t="s">
        <v>66</v>
      </c>
      <c r="F101" s="367">
        <v>1</v>
      </c>
      <c r="G101" s="112"/>
      <c r="H101" s="103">
        <f t="shared" si="2"/>
        <v>0</v>
      </c>
    </row>
    <row r="102" spans="1:8" x14ac:dyDescent="0.2">
      <c r="A102" s="382"/>
      <c r="B102" s="365" t="s">
        <v>100</v>
      </c>
      <c r="C102" s="375" t="s">
        <v>370</v>
      </c>
      <c r="D102" s="114" t="s">
        <v>371</v>
      </c>
      <c r="E102" s="263" t="s">
        <v>122</v>
      </c>
      <c r="F102" s="367">
        <v>1</v>
      </c>
      <c r="G102" s="112"/>
      <c r="H102" s="103">
        <f t="shared" si="2"/>
        <v>0</v>
      </c>
    </row>
    <row r="103" spans="1:8" x14ac:dyDescent="0.2">
      <c r="A103" s="364"/>
      <c r="B103" s="365" t="s">
        <v>101</v>
      </c>
      <c r="C103" s="375" t="s">
        <v>381</v>
      </c>
      <c r="D103" s="114" t="s">
        <v>382</v>
      </c>
      <c r="E103" s="263" t="s">
        <v>122</v>
      </c>
      <c r="F103" s="367">
        <v>1</v>
      </c>
      <c r="G103" s="112"/>
      <c r="H103" s="103">
        <f t="shared" si="2"/>
        <v>0</v>
      </c>
    </row>
    <row r="104" spans="1:8" x14ac:dyDescent="0.2">
      <c r="A104" s="364"/>
      <c r="B104" s="365" t="s">
        <v>102</v>
      </c>
      <c r="C104" s="375" t="s">
        <v>32</v>
      </c>
      <c r="D104" s="114" t="s">
        <v>245</v>
      </c>
      <c r="E104" s="113" t="s">
        <v>66</v>
      </c>
      <c r="F104" s="367">
        <v>1</v>
      </c>
      <c r="G104" s="112"/>
      <c r="H104" s="103">
        <f t="shared" si="2"/>
        <v>0</v>
      </c>
    </row>
    <row r="105" spans="1:8" x14ac:dyDescent="0.2">
      <c r="A105" s="376"/>
      <c r="B105" s="365" t="s">
        <v>103</v>
      </c>
      <c r="C105" s="375" t="s">
        <v>146</v>
      </c>
      <c r="D105" s="114" t="s">
        <v>31</v>
      </c>
      <c r="E105" s="113" t="s">
        <v>66</v>
      </c>
      <c r="F105" s="367">
        <v>1</v>
      </c>
      <c r="G105" s="112"/>
      <c r="H105" s="103">
        <f t="shared" si="2"/>
        <v>0</v>
      </c>
    </row>
    <row r="106" spans="1:8" x14ac:dyDescent="0.2">
      <c r="A106" s="376"/>
      <c r="B106" s="365" t="s">
        <v>172</v>
      </c>
      <c r="C106" s="375" t="s">
        <v>372</v>
      </c>
      <c r="D106" s="114" t="s">
        <v>373</v>
      </c>
      <c r="E106" s="263" t="s">
        <v>66</v>
      </c>
      <c r="F106" s="367">
        <v>1</v>
      </c>
      <c r="G106" s="112"/>
      <c r="H106" s="103">
        <f t="shared" si="2"/>
        <v>0</v>
      </c>
    </row>
    <row r="107" spans="1:8" x14ac:dyDescent="0.2">
      <c r="A107" s="364"/>
      <c r="B107" s="365" t="s">
        <v>173</v>
      </c>
      <c r="C107" s="375" t="s">
        <v>362</v>
      </c>
      <c r="D107" s="114" t="s">
        <v>363</v>
      </c>
      <c r="E107" s="263" t="s">
        <v>62</v>
      </c>
      <c r="F107" s="367">
        <v>1</v>
      </c>
      <c r="G107" s="112"/>
      <c r="H107" s="103">
        <f t="shared" si="2"/>
        <v>0</v>
      </c>
    </row>
    <row r="108" spans="1:8" x14ac:dyDescent="0.2">
      <c r="A108" s="364"/>
      <c r="B108" s="365" t="s">
        <v>174</v>
      </c>
      <c r="C108" s="378" t="s">
        <v>201</v>
      </c>
      <c r="D108" s="114" t="s">
        <v>202</v>
      </c>
      <c r="E108" s="263" t="s">
        <v>66</v>
      </c>
      <c r="F108" s="367">
        <v>1</v>
      </c>
      <c r="G108" s="102"/>
      <c r="H108" s="103">
        <f t="shared" si="2"/>
        <v>0</v>
      </c>
    </row>
    <row r="109" spans="1:8" x14ac:dyDescent="0.2">
      <c r="A109" s="364"/>
      <c r="B109" s="365" t="s">
        <v>175</v>
      </c>
      <c r="C109" s="378" t="s">
        <v>165</v>
      </c>
      <c r="D109" s="114" t="s">
        <v>25</v>
      </c>
      <c r="E109" s="263" t="s">
        <v>66</v>
      </c>
      <c r="F109" s="367">
        <v>1</v>
      </c>
      <c r="G109" s="102"/>
      <c r="H109" s="103">
        <f t="shared" si="2"/>
        <v>0</v>
      </c>
    </row>
    <row r="110" spans="1:8" x14ac:dyDescent="0.2">
      <c r="A110" s="376"/>
      <c r="B110" s="365" t="s">
        <v>176</v>
      </c>
      <c r="C110" s="375" t="s">
        <v>145</v>
      </c>
      <c r="D110" s="114" t="s">
        <v>246</v>
      </c>
      <c r="E110" s="113" t="s">
        <v>66</v>
      </c>
      <c r="F110" s="367">
        <v>1</v>
      </c>
      <c r="G110" s="112"/>
      <c r="H110" s="103">
        <f t="shared" si="2"/>
        <v>0</v>
      </c>
    </row>
    <row r="111" spans="1:8" x14ac:dyDescent="0.2">
      <c r="A111" s="364"/>
      <c r="B111" s="365" t="s">
        <v>177</v>
      </c>
      <c r="C111" s="375" t="s">
        <v>374</v>
      </c>
      <c r="D111" s="114" t="s">
        <v>375</v>
      </c>
      <c r="E111" s="263" t="s">
        <v>66</v>
      </c>
      <c r="F111" s="367">
        <v>1</v>
      </c>
      <c r="G111" s="112"/>
      <c r="H111" s="103">
        <f t="shared" si="2"/>
        <v>0</v>
      </c>
    </row>
    <row r="112" spans="1:8" x14ac:dyDescent="0.2">
      <c r="A112" s="364"/>
      <c r="B112" s="365" t="s">
        <v>243</v>
      </c>
      <c r="C112" s="378" t="s">
        <v>638</v>
      </c>
      <c r="D112" s="114" t="s">
        <v>364</v>
      </c>
      <c r="E112" s="263" t="s">
        <v>66</v>
      </c>
      <c r="F112" s="367">
        <v>1</v>
      </c>
      <c r="G112" s="112"/>
      <c r="H112" s="103">
        <f t="shared" si="2"/>
        <v>0</v>
      </c>
    </row>
    <row r="113" spans="1:8" x14ac:dyDescent="0.2">
      <c r="A113" s="364"/>
      <c r="B113" s="365" t="s">
        <v>244</v>
      </c>
      <c r="C113" s="378" t="s">
        <v>637</v>
      </c>
      <c r="D113" s="114" t="s">
        <v>365</v>
      </c>
      <c r="E113" s="263" t="s">
        <v>66</v>
      </c>
      <c r="F113" s="367">
        <v>1</v>
      </c>
      <c r="G113" s="112"/>
      <c r="H113" s="103">
        <f t="shared" si="2"/>
        <v>0</v>
      </c>
    </row>
    <row r="114" spans="1:8" x14ac:dyDescent="0.2">
      <c r="A114" s="364"/>
      <c r="B114" s="365" t="s">
        <v>144</v>
      </c>
      <c r="C114" s="378" t="s">
        <v>639</v>
      </c>
      <c r="D114" s="114" t="s">
        <v>378</v>
      </c>
      <c r="E114" s="263" t="s">
        <v>66</v>
      </c>
      <c r="F114" s="367">
        <v>1</v>
      </c>
      <c r="G114" s="112"/>
      <c r="H114" s="103">
        <f t="shared" si="2"/>
        <v>0</v>
      </c>
    </row>
    <row r="115" spans="1:8" x14ac:dyDescent="0.2">
      <c r="A115" s="364"/>
      <c r="B115" s="365" t="s">
        <v>345</v>
      </c>
      <c r="C115" s="375" t="s">
        <v>681</v>
      </c>
      <c r="D115" s="114" t="s">
        <v>682</v>
      </c>
      <c r="E115" s="263" t="s">
        <v>66</v>
      </c>
      <c r="F115" s="367">
        <v>1</v>
      </c>
      <c r="G115" s="112"/>
      <c r="H115" s="103">
        <f t="shared" si="2"/>
        <v>0</v>
      </c>
    </row>
    <row r="116" spans="1:8" ht="15" customHeight="1" x14ac:dyDescent="0.2">
      <c r="A116" s="354"/>
      <c r="B116" s="362" t="s">
        <v>776</v>
      </c>
      <c r="C116" s="91"/>
      <c r="D116" s="92"/>
      <c r="E116" s="92"/>
      <c r="F116" s="94">
        <v>1</v>
      </c>
      <c r="G116" s="92"/>
      <c r="H116" s="95"/>
    </row>
    <row r="117" spans="1:8" x14ac:dyDescent="0.2">
      <c r="A117" s="364"/>
      <c r="B117" s="365" t="s">
        <v>59</v>
      </c>
      <c r="C117" s="377" t="s">
        <v>92</v>
      </c>
      <c r="D117" s="266" t="s">
        <v>93</v>
      </c>
      <c r="E117" s="263" t="s">
        <v>66</v>
      </c>
      <c r="F117" s="367">
        <v>1</v>
      </c>
      <c r="G117" s="112"/>
      <c r="H117" s="103">
        <f t="shared" ref="H117:H136" si="3">F117*G117</f>
        <v>0</v>
      </c>
    </row>
    <row r="118" spans="1:8" x14ac:dyDescent="0.2">
      <c r="A118" s="376"/>
      <c r="B118" s="365" t="s">
        <v>63</v>
      </c>
      <c r="C118" s="377" t="s">
        <v>159</v>
      </c>
      <c r="D118" s="266" t="s">
        <v>260</v>
      </c>
      <c r="E118" s="113" t="s">
        <v>66</v>
      </c>
      <c r="F118" s="367">
        <v>1</v>
      </c>
      <c r="G118" s="112"/>
      <c r="H118" s="103">
        <f t="shared" si="3"/>
        <v>0</v>
      </c>
    </row>
    <row r="119" spans="1:8" x14ac:dyDescent="0.2">
      <c r="A119" s="364"/>
      <c r="B119" s="365" t="s">
        <v>64</v>
      </c>
      <c r="C119" s="377" t="s">
        <v>419</v>
      </c>
      <c r="D119" s="266" t="s">
        <v>420</v>
      </c>
      <c r="E119" s="263" t="s">
        <v>66</v>
      </c>
      <c r="F119" s="367">
        <v>1</v>
      </c>
      <c r="G119" s="112"/>
      <c r="H119" s="103">
        <f t="shared" si="3"/>
        <v>0</v>
      </c>
    </row>
    <row r="120" spans="1:8" ht="12.75" customHeight="1" x14ac:dyDescent="0.2">
      <c r="A120" s="364"/>
      <c r="B120" s="365" t="s">
        <v>65</v>
      </c>
      <c r="C120" s="377" t="s">
        <v>417</v>
      </c>
      <c r="D120" s="266" t="s">
        <v>418</v>
      </c>
      <c r="E120" s="263" t="s">
        <v>66</v>
      </c>
      <c r="F120" s="367">
        <v>1</v>
      </c>
      <c r="G120" s="112"/>
      <c r="H120" s="103">
        <f t="shared" si="3"/>
        <v>0</v>
      </c>
    </row>
    <row r="121" spans="1:8" x14ac:dyDescent="0.2">
      <c r="A121" s="364"/>
      <c r="B121" s="365" t="s">
        <v>67</v>
      </c>
      <c r="C121" s="377" t="s">
        <v>129</v>
      </c>
      <c r="D121" s="266" t="s">
        <v>198</v>
      </c>
      <c r="E121" s="263" t="s">
        <v>66</v>
      </c>
      <c r="F121" s="367">
        <v>1</v>
      </c>
      <c r="G121" s="112"/>
      <c r="H121" s="103">
        <f t="shared" si="3"/>
        <v>0</v>
      </c>
    </row>
    <row r="122" spans="1:8" x14ac:dyDescent="0.2">
      <c r="A122" s="364"/>
      <c r="B122" s="365" t="s">
        <v>69</v>
      </c>
      <c r="C122" s="377" t="s">
        <v>94</v>
      </c>
      <c r="D122" s="266" t="s">
        <v>95</v>
      </c>
      <c r="E122" s="263" t="s">
        <v>66</v>
      </c>
      <c r="F122" s="367">
        <v>1</v>
      </c>
      <c r="G122" s="112"/>
      <c r="H122" s="103">
        <f t="shared" si="3"/>
        <v>0</v>
      </c>
    </row>
    <row r="123" spans="1:8" s="104" customFormat="1" x14ac:dyDescent="0.2">
      <c r="A123" s="376"/>
      <c r="B123" s="365" t="s">
        <v>71</v>
      </c>
      <c r="C123" s="375" t="s">
        <v>258</v>
      </c>
      <c r="D123" s="266" t="s">
        <v>259</v>
      </c>
      <c r="E123" s="107" t="s">
        <v>66</v>
      </c>
      <c r="F123" s="367">
        <v>1</v>
      </c>
      <c r="G123" s="112"/>
      <c r="H123" s="103">
        <f t="shared" si="3"/>
        <v>0</v>
      </c>
    </row>
    <row r="124" spans="1:8" x14ac:dyDescent="0.2">
      <c r="A124" s="364"/>
      <c r="B124" s="365" t="s">
        <v>73</v>
      </c>
      <c r="C124" s="377" t="s">
        <v>423</v>
      </c>
      <c r="D124" s="266" t="s">
        <v>550</v>
      </c>
      <c r="E124" s="263" t="s">
        <v>66</v>
      </c>
      <c r="F124" s="367">
        <v>1</v>
      </c>
      <c r="G124" s="112"/>
      <c r="H124" s="103">
        <f t="shared" si="3"/>
        <v>0</v>
      </c>
    </row>
    <row r="125" spans="1:8" x14ac:dyDescent="0.2">
      <c r="A125" s="364"/>
      <c r="B125" s="365" t="s">
        <v>74</v>
      </c>
      <c r="C125" s="377" t="s">
        <v>424</v>
      </c>
      <c r="D125" s="266" t="s">
        <v>425</v>
      </c>
      <c r="E125" s="263" t="s">
        <v>66</v>
      </c>
      <c r="F125" s="367">
        <v>1</v>
      </c>
      <c r="G125" s="112"/>
      <c r="H125" s="103">
        <f t="shared" si="3"/>
        <v>0</v>
      </c>
    </row>
    <row r="126" spans="1:8" x14ac:dyDescent="0.2">
      <c r="A126" s="376"/>
      <c r="B126" s="365" t="s">
        <v>75</v>
      </c>
      <c r="C126" s="377" t="s">
        <v>154</v>
      </c>
      <c r="D126" s="266" t="s">
        <v>155</v>
      </c>
      <c r="E126" s="113" t="s">
        <v>66</v>
      </c>
      <c r="F126" s="367">
        <v>1</v>
      </c>
      <c r="G126" s="112"/>
      <c r="H126" s="103">
        <f t="shared" si="3"/>
        <v>0</v>
      </c>
    </row>
    <row r="127" spans="1:8" x14ac:dyDescent="0.2">
      <c r="A127" s="376"/>
      <c r="B127" s="365" t="s">
        <v>76</v>
      </c>
      <c r="C127" s="377" t="s">
        <v>156</v>
      </c>
      <c r="D127" s="266" t="s">
        <v>157</v>
      </c>
      <c r="E127" s="113" t="s">
        <v>66</v>
      </c>
      <c r="F127" s="367">
        <v>1</v>
      </c>
      <c r="G127" s="112"/>
      <c r="H127" s="103">
        <f t="shared" si="3"/>
        <v>0</v>
      </c>
    </row>
    <row r="128" spans="1:8" x14ac:dyDescent="0.2">
      <c r="A128" s="376"/>
      <c r="B128" s="365" t="s">
        <v>142</v>
      </c>
      <c r="C128" s="377" t="s">
        <v>158</v>
      </c>
      <c r="D128" s="266" t="s">
        <v>257</v>
      </c>
      <c r="E128" s="113" t="s">
        <v>66</v>
      </c>
      <c r="F128" s="367">
        <v>1</v>
      </c>
      <c r="G128" s="112"/>
      <c r="H128" s="103">
        <f t="shared" si="3"/>
        <v>0</v>
      </c>
    </row>
    <row r="129" spans="1:8" ht="13.5" x14ac:dyDescent="0.2">
      <c r="A129" s="383"/>
      <c r="B129" s="365" t="s">
        <v>143</v>
      </c>
      <c r="C129" s="384" t="s">
        <v>160</v>
      </c>
      <c r="D129" s="266" t="s">
        <v>161</v>
      </c>
      <c r="E129" s="113" t="s">
        <v>62</v>
      </c>
      <c r="F129" s="367">
        <v>1</v>
      </c>
      <c r="G129" s="112"/>
      <c r="H129" s="103">
        <f t="shared" si="3"/>
        <v>0</v>
      </c>
    </row>
    <row r="130" spans="1:8" x14ac:dyDescent="0.2">
      <c r="A130" s="364"/>
      <c r="B130" s="365" t="s">
        <v>98</v>
      </c>
      <c r="C130" s="377" t="s">
        <v>421</v>
      </c>
      <c r="D130" s="266" t="s">
        <v>422</v>
      </c>
      <c r="E130" s="263" t="s">
        <v>66</v>
      </c>
      <c r="F130" s="367">
        <v>1</v>
      </c>
      <c r="G130" s="112"/>
      <c r="H130" s="103">
        <f t="shared" si="3"/>
        <v>0</v>
      </c>
    </row>
    <row r="131" spans="1:8" x14ac:dyDescent="0.2">
      <c r="A131" s="364"/>
      <c r="B131" s="365" t="s">
        <v>99</v>
      </c>
      <c r="C131" s="377" t="s">
        <v>426</v>
      </c>
      <c r="D131" s="266" t="s">
        <v>427</v>
      </c>
      <c r="E131" s="263" t="s">
        <v>66</v>
      </c>
      <c r="F131" s="367">
        <v>1</v>
      </c>
      <c r="G131" s="112"/>
      <c r="H131" s="103">
        <f t="shared" si="3"/>
        <v>0</v>
      </c>
    </row>
    <row r="132" spans="1:8" x14ac:dyDescent="0.2">
      <c r="A132" s="364"/>
      <c r="B132" s="365" t="s">
        <v>100</v>
      </c>
      <c r="C132" s="377" t="s">
        <v>428</v>
      </c>
      <c r="D132" s="266" t="s">
        <v>429</v>
      </c>
      <c r="E132" s="263" t="s">
        <v>62</v>
      </c>
      <c r="F132" s="367">
        <v>1</v>
      </c>
      <c r="G132" s="112"/>
      <c r="H132" s="103">
        <f t="shared" si="3"/>
        <v>0</v>
      </c>
    </row>
    <row r="133" spans="1:8" x14ac:dyDescent="0.2">
      <c r="A133" s="376"/>
      <c r="B133" s="365" t="s">
        <v>101</v>
      </c>
      <c r="C133" s="377" t="s">
        <v>141</v>
      </c>
      <c r="D133" s="266" t="s">
        <v>261</v>
      </c>
      <c r="E133" s="113" t="s">
        <v>66</v>
      </c>
      <c r="F133" s="367">
        <v>1</v>
      </c>
      <c r="G133" s="112"/>
      <c r="H133" s="103">
        <f t="shared" si="3"/>
        <v>0</v>
      </c>
    </row>
    <row r="134" spans="1:8" x14ac:dyDescent="0.2">
      <c r="A134" s="364"/>
      <c r="B134" s="365" t="s">
        <v>102</v>
      </c>
      <c r="C134" s="377" t="s">
        <v>262</v>
      </c>
      <c r="D134" s="266" t="s">
        <v>263</v>
      </c>
      <c r="E134" s="113" t="s">
        <v>66</v>
      </c>
      <c r="F134" s="367">
        <v>1</v>
      </c>
      <c r="G134" s="102"/>
      <c r="H134" s="103">
        <f t="shared" si="3"/>
        <v>0</v>
      </c>
    </row>
    <row r="135" spans="1:8" x14ac:dyDescent="0.2">
      <c r="A135" s="364"/>
      <c r="B135" s="365" t="s">
        <v>103</v>
      </c>
      <c r="C135" s="377" t="s">
        <v>96</v>
      </c>
      <c r="D135" s="266" t="s">
        <v>97</v>
      </c>
      <c r="E135" s="263" t="s">
        <v>66</v>
      </c>
      <c r="F135" s="367">
        <v>1</v>
      </c>
      <c r="G135" s="102"/>
      <c r="H135" s="103">
        <f t="shared" si="3"/>
        <v>0</v>
      </c>
    </row>
    <row r="136" spans="1:8" x14ac:dyDescent="0.2">
      <c r="A136" s="364"/>
      <c r="B136" s="365" t="s">
        <v>172</v>
      </c>
      <c r="C136" s="377" t="s">
        <v>262</v>
      </c>
      <c r="D136" s="266" t="s">
        <v>263</v>
      </c>
      <c r="E136" s="263" t="s">
        <v>66</v>
      </c>
      <c r="F136" s="367">
        <v>1</v>
      </c>
      <c r="G136" s="102"/>
      <c r="H136" s="103">
        <f t="shared" si="3"/>
        <v>0</v>
      </c>
    </row>
    <row r="137" spans="1:8" ht="15" customHeight="1" x14ac:dyDescent="0.2">
      <c r="A137" s="354"/>
      <c r="B137" s="362" t="s">
        <v>777</v>
      </c>
      <c r="C137" s="91"/>
      <c r="D137" s="92"/>
      <c r="E137" s="92"/>
      <c r="F137" s="94">
        <v>1</v>
      </c>
      <c r="G137" s="92"/>
      <c r="H137" s="95"/>
    </row>
    <row r="138" spans="1:8" s="104" customFormat="1" ht="13.5" x14ac:dyDescent="0.25">
      <c r="A138" s="96"/>
      <c r="B138" s="97" t="s">
        <v>59</v>
      </c>
      <c r="C138" s="380" t="s">
        <v>90</v>
      </c>
      <c r="D138" s="114" t="s">
        <v>264</v>
      </c>
      <c r="E138" s="263" t="s">
        <v>66</v>
      </c>
      <c r="F138" s="367">
        <v>1</v>
      </c>
      <c r="G138" s="112"/>
      <c r="H138" s="381">
        <f>F138*G138</f>
        <v>0</v>
      </c>
    </row>
    <row r="139" spans="1:8" ht="15" customHeight="1" x14ac:dyDescent="0.2">
      <c r="A139" s="354"/>
      <c r="B139" s="362" t="s">
        <v>778</v>
      </c>
      <c r="C139" s="91"/>
      <c r="D139" s="92"/>
      <c r="E139" s="92"/>
      <c r="F139" s="94">
        <v>1</v>
      </c>
      <c r="G139" s="92"/>
      <c r="H139" s="95"/>
    </row>
    <row r="140" spans="1:8" x14ac:dyDescent="0.2">
      <c r="A140" s="385"/>
      <c r="B140" s="97" t="s">
        <v>59</v>
      </c>
      <c r="C140" s="375" t="s">
        <v>13</v>
      </c>
      <c r="D140" s="114" t="s">
        <v>12</v>
      </c>
      <c r="E140" s="113" t="s">
        <v>66</v>
      </c>
      <c r="F140" s="367">
        <v>1</v>
      </c>
      <c r="G140" s="112"/>
      <c r="H140" s="103">
        <f t="shared" ref="H140:H160" si="4">F140*G140</f>
        <v>0</v>
      </c>
    </row>
    <row r="141" spans="1:8" x14ac:dyDescent="0.2">
      <c r="A141" s="385"/>
      <c r="B141" s="365" t="s">
        <v>63</v>
      </c>
      <c r="C141" s="375" t="s">
        <v>503</v>
      </c>
      <c r="D141" s="114" t="s">
        <v>504</v>
      </c>
      <c r="E141" s="263" t="s">
        <v>122</v>
      </c>
      <c r="F141" s="367">
        <v>1</v>
      </c>
      <c r="G141" s="112"/>
      <c r="H141" s="103">
        <f t="shared" si="4"/>
        <v>0</v>
      </c>
    </row>
    <row r="142" spans="1:8" x14ac:dyDescent="0.2">
      <c r="A142" s="385"/>
      <c r="B142" s="97" t="s">
        <v>64</v>
      </c>
      <c r="C142" s="375" t="s">
        <v>83</v>
      </c>
      <c r="D142" s="114" t="s">
        <v>84</v>
      </c>
      <c r="E142" s="113" t="s">
        <v>66</v>
      </c>
      <c r="F142" s="367">
        <v>1</v>
      </c>
      <c r="G142" s="112"/>
      <c r="H142" s="103">
        <f t="shared" si="4"/>
        <v>0</v>
      </c>
    </row>
    <row r="143" spans="1:8" x14ac:dyDescent="0.2">
      <c r="A143" s="385"/>
      <c r="B143" s="97" t="s">
        <v>65</v>
      </c>
      <c r="C143" s="375" t="s">
        <v>505</v>
      </c>
      <c r="D143" s="114" t="s">
        <v>506</v>
      </c>
      <c r="E143" s="263" t="s">
        <v>122</v>
      </c>
      <c r="F143" s="367">
        <v>1</v>
      </c>
      <c r="G143" s="112"/>
      <c r="H143" s="103">
        <f t="shared" si="4"/>
        <v>0</v>
      </c>
    </row>
    <row r="144" spans="1:8" x14ac:dyDescent="0.2">
      <c r="A144" s="385"/>
      <c r="B144" s="97" t="s">
        <v>67</v>
      </c>
      <c r="C144" s="375" t="s">
        <v>501</v>
      </c>
      <c r="D144" s="114" t="s">
        <v>502</v>
      </c>
      <c r="E144" s="263" t="s">
        <v>66</v>
      </c>
      <c r="F144" s="367">
        <v>1</v>
      </c>
      <c r="G144" s="112"/>
      <c r="H144" s="103">
        <f t="shared" si="4"/>
        <v>0</v>
      </c>
    </row>
    <row r="145" spans="1:8" ht="12.75" customHeight="1" x14ac:dyDescent="0.2">
      <c r="A145" s="354"/>
      <c r="B145" s="365" t="s">
        <v>69</v>
      </c>
      <c r="C145" s="379" t="s">
        <v>14</v>
      </c>
      <c r="D145" s="114" t="s">
        <v>220</v>
      </c>
      <c r="E145" s="113" t="s">
        <v>66</v>
      </c>
      <c r="F145" s="367">
        <v>1</v>
      </c>
      <c r="G145" s="112"/>
      <c r="H145" s="103">
        <f t="shared" si="4"/>
        <v>0</v>
      </c>
    </row>
    <row r="146" spans="1:8" ht="12.75" customHeight="1" x14ac:dyDescent="0.2">
      <c r="A146" s="385"/>
      <c r="B146" s="97" t="s">
        <v>71</v>
      </c>
      <c r="C146" s="378" t="s">
        <v>217</v>
      </c>
      <c r="D146" s="114" t="s">
        <v>218</v>
      </c>
      <c r="E146" s="113" t="s">
        <v>66</v>
      </c>
      <c r="F146" s="367">
        <v>1</v>
      </c>
      <c r="G146" s="102"/>
      <c r="H146" s="103">
        <f t="shared" si="4"/>
        <v>0</v>
      </c>
    </row>
    <row r="147" spans="1:8" ht="12.75" customHeight="1" x14ac:dyDescent="0.2">
      <c r="A147" s="385"/>
      <c r="B147" s="97" t="s">
        <v>73</v>
      </c>
      <c r="C147" s="378" t="s">
        <v>224</v>
      </c>
      <c r="D147" s="114" t="s">
        <v>225</v>
      </c>
      <c r="E147" s="113" t="s">
        <v>66</v>
      </c>
      <c r="F147" s="367">
        <v>1</v>
      </c>
      <c r="G147" s="102"/>
      <c r="H147" s="103">
        <f t="shared" si="4"/>
        <v>0</v>
      </c>
    </row>
    <row r="148" spans="1:8" x14ac:dyDescent="0.2">
      <c r="A148" s="385"/>
      <c r="B148" s="97" t="s">
        <v>74</v>
      </c>
      <c r="C148" s="378" t="s">
        <v>226</v>
      </c>
      <c r="D148" s="114" t="s">
        <v>227</v>
      </c>
      <c r="E148" s="113" t="s">
        <v>66</v>
      </c>
      <c r="F148" s="367">
        <v>1</v>
      </c>
      <c r="G148" s="102"/>
      <c r="H148" s="103">
        <f t="shared" si="4"/>
        <v>0</v>
      </c>
    </row>
    <row r="149" spans="1:8" x14ac:dyDescent="0.2">
      <c r="A149" s="385"/>
      <c r="B149" s="365" t="s">
        <v>75</v>
      </c>
      <c r="C149" s="378" t="s">
        <v>219</v>
      </c>
      <c r="D149" s="114" t="s">
        <v>11</v>
      </c>
      <c r="E149" s="113" t="s">
        <v>66</v>
      </c>
      <c r="F149" s="367">
        <v>1</v>
      </c>
      <c r="G149" s="102"/>
      <c r="H149" s="103">
        <f t="shared" si="4"/>
        <v>0</v>
      </c>
    </row>
    <row r="150" spans="1:8" x14ac:dyDescent="0.2">
      <c r="A150" s="385"/>
      <c r="B150" s="97" t="s">
        <v>76</v>
      </c>
      <c r="C150" s="10" t="s">
        <v>589</v>
      </c>
      <c r="D150" s="114" t="s">
        <v>590</v>
      </c>
      <c r="E150" s="263" t="s">
        <v>66</v>
      </c>
      <c r="F150" s="367">
        <v>1</v>
      </c>
      <c r="G150" s="112"/>
      <c r="H150" s="103">
        <f t="shared" si="4"/>
        <v>0</v>
      </c>
    </row>
    <row r="151" spans="1:8" x14ac:dyDescent="0.2">
      <c r="A151" s="385"/>
      <c r="B151" s="97" t="s">
        <v>142</v>
      </c>
      <c r="C151" s="10" t="s">
        <v>591</v>
      </c>
      <c r="D151" s="114" t="s">
        <v>592</v>
      </c>
      <c r="E151" s="263" t="s">
        <v>66</v>
      </c>
      <c r="F151" s="367">
        <v>1</v>
      </c>
      <c r="G151" s="112"/>
      <c r="H151" s="103">
        <f t="shared" si="4"/>
        <v>0</v>
      </c>
    </row>
    <row r="152" spans="1:8" x14ac:dyDescent="0.2">
      <c r="A152" s="385"/>
      <c r="B152" s="97" t="s">
        <v>143</v>
      </c>
      <c r="C152" s="10" t="s">
        <v>593</v>
      </c>
      <c r="D152" s="114" t="s">
        <v>594</v>
      </c>
      <c r="E152" s="263" t="s">
        <v>66</v>
      </c>
      <c r="F152" s="367">
        <v>1</v>
      </c>
      <c r="G152" s="112"/>
      <c r="H152" s="103">
        <f t="shared" si="4"/>
        <v>0</v>
      </c>
    </row>
    <row r="153" spans="1:8" x14ac:dyDescent="0.2">
      <c r="A153" s="385"/>
      <c r="B153" s="365" t="s">
        <v>98</v>
      </c>
      <c r="C153" s="10" t="s">
        <v>595</v>
      </c>
      <c r="D153" s="114" t="s">
        <v>596</v>
      </c>
      <c r="E153" s="263" t="s">
        <v>66</v>
      </c>
      <c r="F153" s="367">
        <v>1</v>
      </c>
      <c r="G153" s="112"/>
      <c r="H153" s="103">
        <f t="shared" si="4"/>
        <v>0</v>
      </c>
    </row>
    <row r="154" spans="1:8" x14ac:dyDescent="0.2">
      <c r="A154" s="385"/>
      <c r="B154" s="97" t="s">
        <v>99</v>
      </c>
      <c r="C154" s="10" t="s">
        <v>597</v>
      </c>
      <c r="D154" s="114" t="s">
        <v>598</v>
      </c>
      <c r="E154" s="263" t="s">
        <v>66</v>
      </c>
      <c r="F154" s="367">
        <v>1</v>
      </c>
      <c r="G154" s="112"/>
      <c r="H154" s="103">
        <f t="shared" si="4"/>
        <v>0</v>
      </c>
    </row>
    <row r="155" spans="1:8" x14ac:dyDescent="0.2">
      <c r="A155" s="385"/>
      <c r="B155" s="97" t="s">
        <v>100</v>
      </c>
      <c r="C155" s="10" t="s">
        <v>599</v>
      </c>
      <c r="D155" s="114" t="s">
        <v>600</v>
      </c>
      <c r="E155" s="263" t="s">
        <v>66</v>
      </c>
      <c r="F155" s="367">
        <v>1</v>
      </c>
      <c r="G155" s="112"/>
      <c r="H155" s="103">
        <f t="shared" si="4"/>
        <v>0</v>
      </c>
    </row>
    <row r="156" spans="1:8" x14ac:dyDescent="0.2">
      <c r="A156" s="385"/>
      <c r="B156" s="97" t="s">
        <v>101</v>
      </c>
      <c r="C156" s="10" t="s">
        <v>601</v>
      </c>
      <c r="D156" s="114" t="s">
        <v>602</v>
      </c>
      <c r="E156" s="263" t="s">
        <v>66</v>
      </c>
      <c r="F156" s="367">
        <v>1</v>
      </c>
      <c r="G156" s="112"/>
      <c r="H156" s="103">
        <f t="shared" si="4"/>
        <v>0</v>
      </c>
    </row>
    <row r="157" spans="1:8" x14ac:dyDescent="0.2">
      <c r="A157" s="385"/>
      <c r="B157" s="365" t="s">
        <v>102</v>
      </c>
      <c r="C157" s="10" t="s">
        <v>603</v>
      </c>
      <c r="D157" s="114" t="s">
        <v>604</v>
      </c>
      <c r="E157" s="263" t="s">
        <v>66</v>
      </c>
      <c r="F157" s="367">
        <v>1</v>
      </c>
      <c r="G157" s="112"/>
      <c r="H157" s="103">
        <f t="shared" si="4"/>
        <v>0</v>
      </c>
    </row>
    <row r="158" spans="1:8" x14ac:dyDescent="0.2">
      <c r="A158" s="385"/>
      <c r="B158" s="97" t="s">
        <v>103</v>
      </c>
      <c r="C158" s="10" t="s">
        <v>605</v>
      </c>
      <c r="D158" s="114" t="s">
        <v>606</v>
      </c>
      <c r="E158" s="263" t="s">
        <v>66</v>
      </c>
      <c r="F158" s="367">
        <v>1</v>
      </c>
      <c r="G158" s="112"/>
      <c r="H158" s="103">
        <f t="shared" si="4"/>
        <v>0</v>
      </c>
    </row>
    <row r="159" spans="1:8" x14ac:dyDescent="0.2">
      <c r="A159" s="385"/>
      <c r="B159" s="97" t="s">
        <v>172</v>
      </c>
      <c r="C159" s="10" t="s">
        <v>607</v>
      </c>
      <c r="D159" s="114" t="s">
        <v>608</v>
      </c>
      <c r="E159" s="263" t="s">
        <v>66</v>
      </c>
      <c r="F159" s="367">
        <v>1</v>
      </c>
      <c r="G159" s="112"/>
      <c r="H159" s="103">
        <f t="shared" si="4"/>
        <v>0</v>
      </c>
    </row>
    <row r="160" spans="1:8" x14ac:dyDescent="0.2">
      <c r="A160" s="385"/>
      <c r="B160" s="97" t="s">
        <v>173</v>
      </c>
      <c r="C160" s="378" t="s">
        <v>85</v>
      </c>
      <c r="D160" s="99" t="s">
        <v>39</v>
      </c>
      <c r="E160" s="113" t="s">
        <v>66</v>
      </c>
      <c r="F160" s="367">
        <v>1</v>
      </c>
      <c r="G160" s="102"/>
      <c r="H160" s="103">
        <f t="shared" si="4"/>
        <v>0</v>
      </c>
    </row>
    <row r="161" spans="1:8" ht="15" customHeight="1" x14ac:dyDescent="0.2">
      <c r="A161" s="354"/>
      <c r="B161" s="362" t="s">
        <v>779</v>
      </c>
      <c r="C161" s="91"/>
      <c r="D161" s="92"/>
      <c r="E161" s="92"/>
      <c r="F161" s="94">
        <v>1</v>
      </c>
      <c r="G161" s="92"/>
      <c r="H161" s="95"/>
    </row>
    <row r="162" spans="1:8" ht="12.75" customHeight="1" x14ac:dyDescent="0.2">
      <c r="A162" s="364"/>
      <c r="B162" s="365" t="s">
        <v>59</v>
      </c>
      <c r="C162" s="377" t="s">
        <v>455</v>
      </c>
      <c r="D162" s="266" t="s">
        <v>699</v>
      </c>
      <c r="E162" s="263" t="s">
        <v>66</v>
      </c>
      <c r="F162" s="367">
        <v>1</v>
      </c>
      <c r="G162" s="112"/>
      <c r="H162" s="103">
        <f t="shared" ref="H162:H193" si="5">F162*G162</f>
        <v>0</v>
      </c>
    </row>
    <row r="163" spans="1:8" ht="12.75" customHeight="1" x14ac:dyDescent="0.2">
      <c r="A163" s="364"/>
      <c r="B163" s="365" t="s">
        <v>63</v>
      </c>
      <c r="C163" s="377" t="s">
        <v>456</v>
      </c>
      <c r="D163" s="266" t="s">
        <v>700</v>
      </c>
      <c r="E163" s="263" t="s">
        <v>66</v>
      </c>
      <c r="F163" s="367">
        <v>1</v>
      </c>
      <c r="G163" s="112"/>
      <c r="H163" s="103">
        <f t="shared" si="5"/>
        <v>0</v>
      </c>
    </row>
    <row r="164" spans="1:8" x14ac:dyDescent="0.2">
      <c r="A164" s="376"/>
      <c r="B164" s="365" t="s">
        <v>64</v>
      </c>
      <c r="C164" s="377" t="s">
        <v>609</v>
      </c>
      <c r="D164" s="266" t="s">
        <v>309</v>
      </c>
      <c r="E164" s="113" t="s">
        <v>66</v>
      </c>
      <c r="F164" s="367">
        <v>1</v>
      </c>
      <c r="G164" s="112"/>
      <c r="H164" s="103">
        <f t="shared" si="5"/>
        <v>0</v>
      </c>
    </row>
    <row r="165" spans="1:8" x14ac:dyDescent="0.2">
      <c r="A165" s="376"/>
      <c r="B165" s="365" t="s">
        <v>65</v>
      </c>
      <c r="C165" s="386" t="s">
        <v>640</v>
      </c>
      <c r="D165" s="266" t="s">
        <v>310</v>
      </c>
      <c r="E165" s="113" t="s">
        <v>66</v>
      </c>
      <c r="F165" s="367">
        <v>1</v>
      </c>
      <c r="G165" s="112"/>
      <c r="H165" s="103">
        <f t="shared" si="5"/>
        <v>0</v>
      </c>
    </row>
    <row r="166" spans="1:8" x14ac:dyDescent="0.2">
      <c r="A166" s="376"/>
      <c r="B166" s="365" t="s">
        <v>67</v>
      </c>
      <c r="C166" s="386" t="s">
        <v>641</v>
      </c>
      <c r="D166" s="266" t="s">
        <v>315</v>
      </c>
      <c r="E166" s="113" t="s">
        <v>66</v>
      </c>
      <c r="F166" s="367">
        <v>1</v>
      </c>
      <c r="G166" s="112"/>
      <c r="H166" s="103">
        <f t="shared" si="5"/>
        <v>0</v>
      </c>
    </row>
    <row r="167" spans="1:8" ht="12.75" customHeight="1" x14ac:dyDescent="0.2">
      <c r="A167" s="364"/>
      <c r="B167" s="365" t="s">
        <v>69</v>
      </c>
      <c r="C167" s="386" t="s">
        <v>642</v>
      </c>
      <c r="D167" s="266" t="s">
        <v>432</v>
      </c>
      <c r="E167" s="263" t="s">
        <v>66</v>
      </c>
      <c r="F167" s="367">
        <v>1</v>
      </c>
      <c r="G167" s="112"/>
      <c r="H167" s="103">
        <f t="shared" si="5"/>
        <v>0</v>
      </c>
    </row>
    <row r="168" spans="1:8" x14ac:dyDescent="0.2">
      <c r="A168" s="364"/>
      <c r="B168" s="365" t="s">
        <v>71</v>
      </c>
      <c r="C168" s="386" t="s">
        <v>643</v>
      </c>
      <c r="D168" s="266" t="s">
        <v>433</v>
      </c>
      <c r="E168" s="263" t="s">
        <v>66</v>
      </c>
      <c r="F168" s="367">
        <v>1</v>
      </c>
      <c r="G168" s="112"/>
      <c r="H168" s="103">
        <f t="shared" si="5"/>
        <v>0</v>
      </c>
    </row>
    <row r="169" spans="1:8" x14ac:dyDescent="0.2">
      <c r="A169" s="364"/>
      <c r="B169" s="365" t="s">
        <v>73</v>
      </c>
      <c r="C169" s="386" t="s">
        <v>644</v>
      </c>
      <c r="D169" s="266" t="s">
        <v>434</v>
      </c>
      <c r="E169" s="263" t="s">
        <v>66</v>
      </c>
      <c r="F169" s="367">
        <v>1</v>
      </c>
      <c r="G169" s="112"/>
      <c r="H169" s="103">
        <f t="shared" si="5"/>
        <v>0</v>
      </c>
    </row>
    <row r="170" spans="1:8" x14ac:dyDescent="0.2">
      <c r="A170" s="364"/>
      <c r="B170" s="365" t="s">
        <v>74</v>
      </c>
      <c r="C170" s="386" t="s">
        <v>646</v>
      </c>
      <c r="D170" s="266" t="s">
        <v>439</v>
      </c>
      <c r="E170" s="263" t="s">
        <v>66</v>
      </c>
      <c r="F170" s="367">
        <v>1</v>
      </c>
      <c r="G170" s="112"/>
      <c r="H170" s="103">
        <f t="shared" si="5"/>
        <v>0</v>
      </c>
    </row>
    <row r="171" spans="1:8" ht="13.5" customHeight="1" x14ac:dyDescent="0.2">
      <c r="A171" s="364"/>
      <c r="B171" s="365" t="s">
        <v>75</v>
      </c>
      <c r="C171" s="386" t="s">
        <v>623</v>
      </c>
      <c r="D171" s="266" t="s">
        <v>440</v>
      </c>
      <c r="E171" s="263" t="s">
        <v>66</v>
      </c>
      <c r="F171" s="367">
        <v>1</v>
      </c>
      <c r="G171" s="112"/>
      <c r="H171" s="103">
        <f t="shared" si="5"/>
        <v>0</v>
      </c>
    </row>
    <row r="172" spans="1:8" ht="13.5" customHeight="1" x14ac:dyDescent="0.2">
      <c r="A172" s="364"/>
      <c r="B172" s="365" t="s">
        <v>76</v>
      </c>
      <c r="C172" s="386" t="s">
        <v>624</v>
      </c>
      <c r="D172" s="266" t="s">
        <v>441</v>
      </c>
      <c r="E172" s="263" t="s">
        <v>66</v>
      </c>
      <c r="F172" s="367">
        <v>1</v>
      </c>
      <c r="G172" s="112"/>
      <c r="H172" s="103">
        <f t="shared" si="5"/>
        <v>0</v>
      </c>
    </row>
    <row r="173" spans="1:8" ht="12.75" customHeight="1" x14ac:dyDescent="0.2">
      <c r="A173" s="364"/>
      <c r="B173" s="365" t="s">
        <v>142</v>
      </c>
      <c r="C173" s="386" t="s">
        <v>645</v>
      </c>
      <c r="D173" s="266" t="s">
        <v>442</v>
      </c>
      <c r="E173" s="263" t="s">
        <v>66</v>
      </c>
      <c r="F173" s="367">
        <v>1</v>
      </c>
      <c r="G173" s="112"/>
      <c r="H173" s="103">
        <f t="shared" si="5"/>
        <v>0</v>
      </c>
    </row>
    <row r="174" spans="1:8" x14ac:dyDescent="0.2">
      <c r="A174" s="364"/>
      <c r="B174" s="365" t="s">
        <v>143</v>
      </c>
      <c r="C174" s="386" t="s">
        <v>647</v>
      </c>
      <c r="D174" s="266" t="s">
        <v>445</v>
      </c>
      <c r="E174" s="263" t="s">
        <v>66</v>
      </c>
      <c r="F174" s="367">
        <v>1</v>
      </c>
      <c r="G174" s="112"/>
      <c r="H174" s="103">
        <f t="shared" si="5"/>
        <v>0</v>
      </c>
    </row>
    <row r="175" spans="1:8" x14ac:dyDescent="0.2">
      <c r="A175" s="364"/>
      <c r="B175" s="365" t="s">
        <v>98</v>
      </c>
      <c r="C175" s="386" t="s">
        <v>625</v>
      </c>
      <c r="D175" s="266" t="s">
        <v>452</v>
      </c>
      <c r="E175" s="263" t="s">
        <v>66</v>
      </c>
      <c r="F175" s="367">
        <v>1</v>
      </c>
      <c r="G175" s="112"/>
      <c r="H175" s="103">
        <f t="shared" si="5"/>
        <v>0</v>
      </c>
    </row>
    <row r="176" spans="1:8" x14ac:dyDescent="0.2">
      <c r="A176" s="364"/>
      <c r="B176" s="365" t="s">
        <v>99</v>
      </c>
      <c r="C176" s="386" t="s">
        <v>626</v>
      </c>
      <c r="D176" s="266" t="s">
        <v>453</v>
      </c>
      <c r="E176" s="263" t="s">
        <v>66</v>
      </c>
      <c r="F176" s="367">
        <v>1</v>
      </c>
      <c r="G176" s="112"/>
      <c r="H176" s="103">
        <f t="shared" si="5"/>
        <v>0</v>
      </c>
    </row>
    <row r="177" spans="1:8" x14ac:dyDescent="0.2">
      <c r="A177" s="364"/>
      <c r="B177" s="365" t="s">
        <v>100</v>
      </c>
      <c r="C177" s="386" t="s">
        <v>648</v>
      </c>
      <c r="D177" s="266" t="s">
        <v>454</v>
      </c>
      <c r="E177" s="263" t="s">
        <v>66</v>
      </c>
      <c r="F177" s="367">
        <v>1</v>
      </c>
      <c r="G177" s="112"/>
      <c r="H177" s="103">
        <f t="shared" si="5"/>
        <v>0</v>
      </c>
    </row>
    <row r="178" spans="1:8" ht="12.75" customHeight="1" x14ac:dyDescent="0.2">
      <c r="A178" s="364"/>
      <c r="B178" s="365" t="s">
        <v>101</v>
      </c>
      <c r="C178" s="386" t="s">
        <v>649</v>
      </c>
      <c r="D178" s="266" t="s">
        <v>458</v>
      </c>
      <c r="E178" s="263" t="s">
        <v>66</v>
      </c>
      <c r="F178" s="367">
        <v>1</v>
      </c>
      <c r="G178" s="112"/>
      <c r="H178" s="103">
        <f t="shared" si="5"/>
        <v>0</v>
      </c>
    </row>
    <row r="179" spans="1:8" ht="12.75" customHeight="1" x14ac:dyDescent="0.2">
      <c r="A179" s="364"/>
      <c r="B179" s="365" t="s">
        <v>102</v>
      </c>
      <c r="C179" s="386" t="s">
        <v>652</v>
      </c>
      <c r="D179" s="266" t="s">
        <v>462</v>
      </c>
      <c r="E179" s="263" t="s">
        <v>66</v>
      </c>
      <c r="F179" s="367">
        <v>1</v>
      </c>
      <c r="G179" s="112"/>
      <c r="H179" s="103">
        <f t="shared" si="5"/>
        <v>0</v>
      </c>
    </row>
    <row r="180" spans="1:8" ht="12.75" customHeight="1" x14ac:dyDescent="0.2">
      <c r="A180" s="364"/>
      <c r="B180" s="365" t="s">
        <v>103</v>
      </c>
      <c r="C180" s="386"/>
      <c r="D180" s="266" t="s">
        <v>701</v>
      </c>
      <c r="E180" s="263" t="s">
        <v>66</v>
      </c>
      <c r="F180" s="367">
        <v>1</v>
      </c>
      <c r="G180" s="112"/>
      <c r="H180" s="103">
        <f t="shared" si="5"/>
        <v>0</v>
      </c>
    </row>
    <row r="181" spans="1:8" ht="12.75" customHeight="1" x14ac:dyDescent="0.2">
      <c r="A181" s="364"/>
      <c r="B181" s="365" t="s">
        <v>172</v>
      </c>
      <c r="C181" s="386"/>
      <c r="D181" s="266" t="s">
        <v>702</v>
      </c>
      <c r="E181" s="263" t="s">
        <v>66</v>
      </c>
      <c r="F181" s="367">
        <v>1</v>
      </c>
      <c r="G181" s="112"/>
      <c r="H181" s="103">
        <f t="shared" si="5"/>
        <v>0</v>
      </c>
    </row>
    <row r="182" spans="1:8" ht="12.75" customHeight="1" x14ac:dyDescent="0.2">
      <c r="A182" s="364"/>
      <c r="B182" s="365" t="s">
        <v>173</v>
      </c>
      <c r="C182" s="386" t="s">
        <v>653</v>
      </c>
      <c r="D182" s="266" t="s">
        <v>696</v>
      </c>
      <c r="E182" s="263" t="s">
        <v>66</v>
      </c>
      <c r="F182" s="367">
        <v>1</v>
      </c>
      <c r="G182" s="112"/>
      <c r="H182" s="103">
        <f t="shared" si="5"/>
        <v>0</v>
      </c>
    </row>
    <row r="183" spans="1:8" ht="12.75" customHeight="1" x14ac:dyDescent="0.2">
      <c r="A183" s="364"/>
      <c r="B183" s="365" t="s">
        <v>174</v>
      </c>
      <c r="C183" s="386" t="s">
        <v>654</v>
      </c>
      <c r="D183" s="266" t="s">
        <v>697</v>
      </c>
      <c r="E183" s="263" t="s">
        <v>66</v>
      </c>
      <c r="F183" s="367">
        <v>1</v>
      </c>
      <c r="G183" s="112"/>
      <c r="H183" s="103">
        <f t="shared" si="5"/>
        <v>0</v>
      </c>
    </row>
    <row r="184" spans="1:8" ht="12.75" customHeight="1" x14ac:dyDescent="0.2">
      <c r="A184" s="364"/>
      <c r="B184" s="365" t="s">
        <v>175</v>
      </c>
      <c r="C184" s="386" t="s">
        <v>655</v>
      </c>
      <c r="D184" s="266" t="s">
        <v>698</v>
      </c>
      <c r="E184" s="263" t="s">
        <v>66</v>
      </c>
      <c r="F184" s="367">
        <v>1</v>
      </c>
      <c r="G184" s="112"/>
      <c r="H184" s="103">
        <f t="shared" si="5"/>
        <v>0</v>
      </c>
    </row>
    <row r="185" spans="1:8" ht="12.75" customHeight="1" x14ac:dyDescent="0.2">
      <c r="A185" s="364"/>
      <c r="B185" s="365" t="s">
        <v>176</v>
      </c>
      <c r="C185" s="98"/>
      <c r="D185" s="114" t="s">
        <v>695</v>
      </c>
      <c r="E185" s="263" t="s">
        <v>66</v>
      </c>
      <c r="F185" s="367">
        <v>1</v>
      </c>
      <c r="G185" s="112"/>
      <c r="H185" s="103">
        <f t="shared" si="5"/>
        <v>0</v>
      </c>
    </row>
    <row r="186" spans="1:8" ht="12.75" customHeight="1" x14ac:dyDescent="0.2">
      <c r="A186" s="364"/>
      <c r="B186" s="365" t="s">
        <v>177</v>
      </c>
      <c r="C186" s="98" t="s">
        <v>656</v>
      </c>
      <c r="D186" s="114" t="s">
        <v>694</v>
      </c>
      <c r="E186" s="263" t="s">
        <v>66</v>
      </c>
      <c r="F186" s="367">
        <v>1</v>
      </c>
      <c r="G186" s="112"/>
      <c r="H186" s="103">
        <f t="shared" si="5"/>
        <v>0</v>
      </c>
    </row>
    <row r="187" spans="1:8" x14ac:dyDescent="0.2">
      <c r="A187" s="364"/>
      <c r="B187" s="365" t="s">
        <v>243</v>
      </c>
      <c r="C187" s="386" t="s">
        <v>627</v>
      </c>
      <c r="D187" s="266" t="s">
        <v>430</v>
      </c>
      <c r="E187" s="263" t="s">
        <v>66</v>
      </c>
      <c r="F187" s="367">
        <v>1</v>
      </c>
      <c r="G187" s="112"/>
      <c r="H187" s="103">
        <f t="shared" si="5"/>
        <v>0</v>
      </c>
    </row>
    <row r="188" spans="1:8" x14ac:dyDescent="0.2">
      <c r="A188" s="364"/>
      <c r="B188" s="365" t="s">
        <v>244</v>
      </c>
      <c r="C188" s="386" t="s">
        <v>650</v>
      </c>
      <c r="D188" s="266" t="s">
        <v>500</v>
      </c>
      <c r="E188" s="263" t="s">
        <v>66</v>
      </c>
      <c r="F188" s="367">
        <v>1</v>
      </c>
      <c r="G188" s="112"/>
      <c r="H188" s="103">
        <f t="shared" si="5"/>
        <v>0</v>
      </c>
    </row>
    <row r="189" spans="1:8" x14ac:dyDescent="0.2">
      <c r="A189" s="364"/>
      <c r="B189" s="365" t="s">
        <v>144</v>
      </c>
      <c r="C189" s="386" t="s">
        <v>628</v>
      </c>
      <c r="D189" s="266" t="s">
        <v>431</v>
      </c>
      <c r="E189" s="263" t="s">
        <v>66</v>
      </c>
      <c r="F189" s="367">
        <v>1</v>
      </c>
      <c r="G189" s="112"/>
      <c r="H189" s="103">
        <f t="shared" si="5"/>
        <v>0</v>
      </c>
    </row>
    <row r="190" spans="1:8" ht="12.75" customHeight="1" x14ac:dyDescent="0.2">
      <c r="A190" s="376"/>
      <c r="B190" s="365" t="s">
        <v>345</v>
      </c>
      <c r="C190" s="377" t="s">
        <v>87</v>
      </c>
      <c r="D190" s="266" t="s">
        <v>88</v>
      </c>
      <c r="E190" s="113" t="s">
        <v>66</v>
      </c>
      <c r="F190" s="367">
        <v>1</v>
      </c>
      <c r="G190" s="112"/>
      <c r="H190" s="103">
        <f t="shared" si="5"/>
        <v>0</v>
      </c>
    </row>
    <row r="191" spans="1:8" x14ac:dyDescent="0.2">
      <c r="A191" s="364"/>
      <c r="B191" s="365" t="s">
        <v>346</v>
      </c>
      <c r="C191" s="377" t="s">
        <v>465</v>
      </c>
      <c r="D191" s="266" t="s">
        <v>466</v>
      </c>
      <c r="E191" s="263" t="s">
        <v>66</v>
      </c>
      <c r="F191" s="367">
        <v>1</v>
      </c>
      <c r="G191" s="112"/>
      <c r="H191" s="103">
        <f t="shared" si="5"/>
        <v>0</v>
      </c>
    </row>
    <row r="192" spans="1:8" x14ac:dyDescent="0.2">
      <c r="A192" s="376"/>
      <c r="B192" s="365" t="s">
        <v>347</v>
      </c>
      <c r="C192" s="377" t="s">
        <v>77</v>
      </c>
      <c r="D192" s="266" t="s">
        <v>82</v>
      </c>
      <c r="E192" s="113" t="s">
        <v>66</v>
      </c>
      <c r="F192" s="367">
        <v>1</v>
      </c>
      <c r="G192" s="112"/>
      <c r="H192" s="103">
        <f t="shared" si="5"/>
        <v>0</v>
      </c>
    </row>
    <row r="193" spans="1:8" ht="13.5" customHeight="1" x14ac:dyDescent="0.2">
      <c r="A193" s="364"/>
      <c r="B193" s="365" t="s">
        <v>348</v>
      </c>
      <c r="C193" s="377" t="s">
        <v>475</v>
      </c>
      <c r="D193" s="266" t="s">
        <v>476</v>
      </c>
      <c r="E193" s="263" t="s">
        <v>66</v>
      </c>
      <c r="F193" s="367">
        <v>1</v>
      </c>
      <c r="G193" s="112"/>
      <c r="H193" s="103">
        <f t="shared" si="5"/>
        <v>0</v>
      </c>
    </row>
    <row r="194" spans="1:8" x14ac:dyDescent="0.2">
      <c r="A194" s="376"/>
      <c r="B194" s="365" t="s">
        <v>349</v>
      </c>
      <c r="C194" s="377" t="s">
        <v>109</v>
      </c>
      <c r="D194" s="266" t="s">
        <v>207</v>
      </c>
      <c r="E194" s="113" t="s">
        <v>66</v>
      </c>
      <c r="F194" s="367">
        <v>1</v>
      </c>
      <c r="G194" s="112"/>
      <c r="H194" s="103">
        <f t="shared" ref="H194:H225" si="6">F194*G194</f>
        <v>0</v>
      </c>
    </row>
    <row r="195" spans="1:8" x14ac:dyDescent="0.2">
      <c r="A195" s="376"/>
      <c r="B195" s="365" t="s">
        <v>350</v>
      </c>
      <c r="C195" s="377" t="s">
        <v>110</v>
      </c>
      <c r="D195" s="266" t="s">
        <v>111</v>
      </c>
      <c r="E195" s="113" t="s">
        <v>66</v>
      </c>
      <c r="F195" s="367">
        <v>1</v>
      </c>
      <c r="G195" s="112"/>
      <c r="H195" s="103">
        <f t="shared" si="6"/>
        <v>0</v>
      </c>
    </row>
    <row r="196" spans="1:8" x14ac:dyDescent="0.2">
      <c r="A196" s="376"/>
      <c r="B196" s="365" t="s">
        <v>351</v>
      </c>
      <c r="C196" s="377" t="s">
        <v>119</v>
      </c>
      <c r="D196" s="266" t="s">
        <v>208</v>
      </c>
      <c r="E196" s="113" t="s">
        <v>66</v>
      </c>
      <c r="F196" s="367">
        <v>1</v>
      </c>
      <c r="G196" s="112"/>
      <c r="H196" s="103">
        <f t="shared" si="6"/>
        <v>0</v>
      </c>
    </row>
    <row r="197" spans="1:8" ht="12.75" customHeight="1" x14ac:dyDescent="0.2">
      <c r="A197" s="376"/>
      <c r="B197" s="365" t="s">
        <v>352</v>
      </c>
      <c r="C197" s="377" t="s">
        <v>210</v>
      </c>
      <c r="D197" s="266" t="s">
        <v>211</v>
      </c>
      <c r="E197" s="113" t="s">
        <v>66</v>
      </c>
      <c r="F197" s="367">
        <v>1</v>
      </c>
      <c r="G197" s="112"/>
      <c r="H197" s="103">
        <f t="shared" si="6"/>
        <v>0</v>
      </c>
    </row>
    <row r="198" spans="1:8" x14ac:dyDescent="0.2">
      <c r="A198" s="364"/>
      <c r="B198" s="365" t="s">
        <v>353</v>
      </c>
      <c r="C198" s="377" t="s">
        <v>467</v>
      </c>
      <c r="D198" s="266" t="s">
        <v>468</v>
      </c>
      <c r="E198" s="263" t="s">
        <v>66</v>
      </c>
      <c r="F198" s="367">
        <v>1</v>
      </c>
      <c r="G198" s="112"/>
      <c r="H198" s="103">
        <f t="shared" si="6"/>
        <v>0</v>
      </c>
    </row>
    <row r="199" spans="1:8" x14ac:dyDescent="0.2">
      <c r="A199" s="364"/>
      <c r="B199" s="365" t="s">
        <v>354</v>
      </c>
      <c r="C199" s="377" t="s">
        <v>138</v>
      </c>
      <c r="D199" s="266" t="s">
        <v>17</v>
      </c>
      <c r="E199" s="263" t="s">
        <v>66</v>
      </c>
      <c r="F199" s="367">
        <v>1</v>
      </c>
      <c r="G199" s="112"/>
      <c r="H199" s="103">
        <f t="shared" si="6"/>
        <v>0</v>
      </c>
    </row>
    <row r="200" spans="1:8" x14ac:dyDescent="0.2">
      <c r="A200" s="376"/>
      <c r="B200" s="365" t="s">
        <v>355</v>
      </c>
      <c r="C200" s="377" t="s">
        <v>212</v>
      </c>
      <c r="D200" s="266" t="s">
        <v>213</v>
      </c>
      <c r="E200" s="113" t="s">
        <v>66</v>
      </c>
      <c r="F200" s="367">
        <v>1</v>
      </c>
      <c r="G200" s="112"/>
      <c r="H200" s="103">
        <f t="shared" si="6"/>
        <v>0</v>
      </c>
    </row>
    <row r="201" spans="1:8" ht="13.5" customHeight="1" x14ac:dyDescent="0.2">
      <c r="A201" s="376"/>
      <c r="B201" s="365" t="s">
        <v>356</v>
      </c>
      <c r="C201" s="377" t="s">
        <v>89</v>
      </c>
      <c r="D201" s="266" t="s">
        <v>27</v>
      </c>
      <c r="E201" s="113" t="s">
        <v>66</v>
      </c>
      <c r="F201" s="367">
        <v>1</v>
      </c>
      <c r="G201" s="112"/>
      <c r="H201" s="103">
        <f t="shared" si="6"/>
        <v>0</v>
      </c>
    </row>
    <row r="202" spans="1:8" ht="13.5" customHeight="1" x14ac:dyDescent="0.2">
      <c r="A202" s="364"/>
      <c r="B202" s="365" t="s">
        <v>357</v>
      </c>
      <c r="C202" s="377" t="s">
        <v>471</v>
      </c>
      <c r="D202" s="266" t="s">
        <v>472</v>
      </c>
      <c r="E202" s="263" t="s">
        <v>66</v>
      </c>
      <c r="F202" s="367">
        <v>1</v>
      </c>
      <c r="G202" s="112"/>
      <c r="H202" s="103">
        <f t="shared" si="6"/>
        <v>0</v>
      </c>
    </row>
    <row r="203" spans="1:8" ht="13.5" customHeight="1" x14ac:dyDescent="0.2">
      <c r="A203" s="364"/>
      <c r="B203" s="365" t="s">
        <v>358</v>
      </c>
      <c r="C203" s="377" t="s">
        <v>469</v>
      </c>
      <c r="D203" s="266" t="s">
        <v>470</v>
      </c>
      <c r="E203" s="263" t="s">
        <v>66</v>
      </c>
      <c r="F203" s="367">
        <v>1</v>
      </c>
      <c r="G203" s="112"/>
      <c r="H203" s="103">
        <f t="shared" si="6"/>
        <v>0</v>
      </c>
    </row>
    <row r="204" spans="1:8" ht="13.5" customHeight="1" x14ac:dyDescent="0.2">
      <c r="A204" s="376"/>
      <c r="B204" s="365" t="s">
        <v>359</v>
      </c>
      <c r="C204" s="377" t="s">
        <v>78</v>
      </c>
      <c r="D204" s="266" t="s">
        <v>209</v>
      </c>
      <c r="E204" s="113" t="s">
        <v>66</v>
      </c>
      <c r="F204" s="367">
        <v>1</v>
      </c>
      <c r="G204" s="112"/>
      <c r="H204" s="103">
        <f t="shared" si="6"/>
        <v>0</v>
      </c>
    </row>
    <row r="205" spans="1:8" ht="12.75" customHeight="1" x14ac:dyDescent="0.2">
      <c r="A205" s="376"/>
      <c r="B205" s="365" t="s">
        <v>360</v>
      </c>
      <c r="C205" s="377" t="s">
        <v>15</v>
      </c>
      <c r="D205" s="266" t="s">
        <v>265</v>
      </c>
      <c r="E205" s="113" t="s">
        <v>66</v>
      </c>
      <c r="F205" s="367">
        <v>1</v>
      </c>
      <c r="G205" s="112"/>
      <c r="H205" s="103">
        <f t="shared" si="6"/>
        <v>0</v>
      </c>
    </row>
    <row r="206" spans="1:8" ht="12.75" customHeight="1" x14ac:dyDescent="0.2">
      <c r="A206" s="376"/>
      <c r="B206" s="365" t="s">
        <v>383</v>
      </c>
      <c r="C206" s="377" t="s">
        <v>137</v>
      </c>
      <c r="D206" s="266" t="s">
        <v>206</v>
      </c>
      <c r="E206" s="113" t="s">
        <v>66</v>
      </c>
      <c r="F206" s="367">
        <v>1</v>
      </c>
      <c r="G206" s="112"/>
      <c r="H206" s="103">
        <f t="shared" si="6"/>
        <v>0</v>
      </c>
    </row>
    <row r="207" spans="1:8" x14ac:dyDescent="0.2">
      <c r="A207" s="364"/>
      <c r="B207" s="365" t="s">
        <v>384</v>
      </c>
      <c r="C207" s="377" t="s">
        <v>448</v>
      </c>
      <c r="D207" s="266" t="s">
        <v>449</v>
      </c>
      <c r="E207" s="263" t="s">
        <v>66</v>
      </c>
      <c r="F207" s="367">
        <v>1</v>
      </c>
      <c r="G207" s="112"/>
      <c r="H207" s="103">
        <f t="shared" si="6"/>
        <v>0</v>
      </c>
    </row>
    <row r="208" spans="1:8" x14ac:dyDescent="0.2">
      <c r="A208" s="364"/>
      <c r="B208" s="365" t="s">
        <v>385</v>
      </c>
      <c r="C208" s="377" t="s">
        <v>450</v>
      </c>
      <c r="D208" s="266" t="s">
        <v>451</v>
      </c>
      <c r="E208" s="263" t="s">
        <v>66</v>
      </c>
      <c r="F208" s="367">
        <v>1</v>
      </c>
      <c r="G208" s="112"/>
      <c r="H208" s="103">
        <f t="shared" si="6"/>
        <v>0</v>
      </c>
    </row>
    <row r="209" spans="1:8" x14ac:dyDescent="0.2">
      <c r="A209" s="364"/>
      <c r="B209" s="365" t="s">
        <v>386</v>
      </c>
      <c r="C209" s="377" t="s">
        <v>168</v>
      </c>
      <c r="D209" s="266" t="s">
        <v>169</v>
      </c>
      <c r="E209" s="263" t="s">
        <v>66</v>
      </c>
      <c r="F209" s="367">
        <v>1</v>
      </c>
      <c r="G209" s="112"/>
      <c r="H209" s="103">
        <f t="shared" si="6"/>
        <v>0</v>
      </c>
    </row>
    <row r="210" spans="1:8" x14ac:dyDescent="0.2">
      <c r="A210" s="364"/>
      <c r="B210" s="365" t="s">
        <v>387</v>
      </c>
      <c r="C210" s="377" t="s">
        <v>170</v>
      </c>
      <c r="D210" s="266" t="s">
        <v>171</v>
      </c>
      <c r="E210" s="263" t="s">
        <v>66</v>
      </c>
      <c r="F210" s="367">
        <v>1</v>
      </c>
      <c r="G210" s="112"/>
      <c r="H210" s="103">
        <f t="shared" si="6"/>
        <v>0</v>
      </c>
    </row>
    <row r="211" spans="1:8" x14ac:dyDescent="0.2">
      <c r="A211" s="364"/>
      <c r="B211" s="365" t="s">
        <v>388</v>
      </c>
      <c r="C211" s="386" t="s">
        <v>664</v>
      </c>
      <c r="D211" s="266" t="s">
        <v>457</v>
      </c>
      <c r="E211" s="263" t="s">
        <v>66</v>
      </c>
      <c r="F211" s="367">
        <v>1</v>
      </c>
      <c r="G211" s="112"/>
      <c r="H211" s="103">
        <f t="shared" si="6"/>
        <v>0</v>
      </c>
    </row>
    <row r="212" spans="1:8" x14ac:dyDescent="0.2">
      <c r="A212" s="364"/>
      <c r="B212" s="365" t="s">
        <v>389</v>
      </c>
      <c r="C212" s="377" t="s">
        <v>463</v>
      </c>
      <c r="D212" s="266" t="s">
        <v>464</v>
      </c>
      <c r="E212" s="263" t="s">
        <v>66</v>
      </c>
      <c r="F212" s="367">
        <v>1</v>
      </c>
      <c r="G212" s="112"/>
      <c r="H212" s="103">
        <f t="shared" si="6"/>
        <v>0</v>
      </c>
    </row>
    <row r="213" spans="1:8" x14ac:dyDescent="0.2">
      <c r="A213" s="364"/>
      <c r="B213" s="365" t="s">
        <v>551</v>
      </c>
      <c r="C213" s="377" t="s">
        <v>446</v>
      </c>
      <c r="D213" s="266" t="s">
        <v>447</v>
      </c>
      <c r="E213" s="263" t="s">
        <v>66</v>
      </c>
      <c r="F213" s="367">
        <v>1</v>
      </c>
      <c r="G213" s="112"/>
      <c r="H213" s="103">
        <f t="shared" si="6"/>
        <v>0</v>
      </c>
    </row>
    <row r="214" spans="1:8" x14ac:dyDescent="0.2">
      <c r="A214" s="364"/>
      <c r="B214" s="365" t="s">
        <v>552</v>
      </c>
      <c r="C214" s="377" t="s">
        <v>459</v>
      </c>
      <c r="D214" s="266" t="s">
        <v>460</v>
      </c>
      <c r="E214" s="263" t="s">
        <v>66</v>
      </c>
      <c r="F214" s="367">
        <v>1</v>
      </c>
      <c r="G214" s="112"/>
      <c r="H214" s="103">
        <f t="shared" si="6"/>
        <v>0</v>
      </c>
    </row>
    <row r="215" spans="1:8" x14ac:dyDescent="0.2">
      <c r="A215" s="364"/>
      <c r="B215" s="365" t="s">
        <v>553</v>
      </c>
      <c r="C215" s="377" t="s">
        <v>477</v>
      </c>
      <c r="D215" s="266" t="s">
        <v>478</v>
      </c>
      <c r="E215" s="263" t="s">
        <v>66</v>
      </c>
      <c r="F215" s="367">
        <v>1</v>
      </c>
      <c r="G215" s="112"/>
      <c r="H215" s="103">
        <f t="shared" si="6"/>
        <v>0</v>
      </c>
    </row>
    <row r="216" spans="1:8" x14ac:dyDescent="0.2">
      <c r="A216" s="364"/>
      <c r="B216" s="365" t="s">
        <v>554</v>
      </c>
      <c r="C216" s="377" t="s">
        <v>473</v>
      </c>
      <c r="D216" s="266" t="s">
        <v>474</v>
      </c>
      <c r="E216" s="263" t="s">
        <v>66</v>
      </c>
      <c r="F216" s="367">
        <v>1</v>
      </c>
      <c r="G216" s="112"/>
      <c r="H216" s="103">
        <f t="shared" si="6"/>
        <v>0</v>
      </c>
    </row>
    <row r="217" spans="1:8" ht="12.75" customHeight="1" x14ac:dyDescent="0.2">
      <c r="A217" s="364"/>
      <c r="B217" s="365" t="s">
        <v>555</v>
      </c>
      <c r="C217" s="377" t="s">
        <v>683</v>
      </c>
      <c r="D217" s="266" t="s">
        <v>692</v>
      </c>
      <c r="E217" s="263" t="s">
        <v>66</v>
      </c>
      <c r="F217" s="367">
        <v>1</v>
      </c>
      <c r="G217" s="112"/>
      <c r="H217" s="103">
        <f t="shared" si="6"/>
        <v>0</v>
      </c>
    </row>
    <row r="218" spans="1:8" ht="12.75" customHeight="1" x14ac:dyDescent="0.2">
      <c r="A218" s="364"/>
      <c r="B218" s="365" t="s">
        <v>556</v>
      </c>
      <c r="C218" s="377" t="s">
        <v>461</v>
      </c>
      <c r="D218" s="266" t="s">
        <v>693</v>
      </c>
      <c r="E218" s="263" t="s">
        <v>66</v>
      </c>
      <c r="F218" s="367">
        <v>1</v>
      </c>
      <c r="G218" s="112"/>
      <c r="H218" s="103">
        <f t="shared" si="6"/>
        <v>0</v>
      </c>
    </row>
    <row r="219" spans="1:8" ht="12.75" customHeight="1" x14ac:dyDescent="0.2">
      <c r="A219" s="364"/>
      <c r="B219" s="365" t="s">
        <v>557</v>
      </c>
      <c r="C219" s="386" t="s">
        <v>652</v>
      </c>
      <c r="D219" s="266" t="s">
        <v>462</v>
      </c>
      <c r="E219" s="263" t="s">
        <v>66</v>
      </c>
      <c r="F219" s="367">
        <v>1</v>
      </c>
      <c r="G219" s="112"/>
      <c r="H219" s="103">
        <f t="shared" si="6"/>
        <v>0</v>
      </c>
    </row>
    <row r="220" spans="1:8" x14ac:dyDescent="0.2">
      <c r="A220" s="364"/>
      <c r="B220" s="365" t="s">
        <v>558</v>
      </c>
      <c r="C220" s="377" t="s">
        <v>443</v>
      </c>
      <c r="D220" s="266" t="s">
        <v>167</v>
      </c>
      <c r="E220" s="263" t="s">
        <v>66</v>
      </c>
      <c r="F220" s="367">
        <v>1</v>
      </c>
      <c r="G220" s="112"/>
      <c r="H220" s="103">
        <f t="shared" si="6"/>
        <v>0</v>
      </c>
    </row>
    <row r="221" spans="1:8" x14ac:dyDescent="0.2">
      <c r="A221" s="364"/>
      <c r="B221" s="365" t="s">
        <v>559</v>
      </c>
      <c r="C221" s="377" t="s">
        <v>444</v>
      </c>
      <c r="D221" s="266" t="s">
        <v>166</v>
      </c>
      <c r="E221" s="263" t="s">
        <v>66</v>
      </c>
      <c r="F221" s="367">
        <v>1</v>
      </c>
      <c r="G221" s="112"/>
      <c r="H221" s="103">
        <f t="shared" si="6"/>
        <v>0</v>
      </c>
    </row>
    <row r="222" spans="1:8" ht="12.75" customHeight="1" x14ac:dyDescent="0.2">
      <c r="A222" s="376"/>
      <c r="B222" s="365" t="s">
        <v>560</v>
      </c>
      <c r="C222" s="377" t="s">
        <v>311</v>
      </c>
      <c r="D222" s="266" t="s">
        <v>312</v>
      </c>
      <c r="E222" s="113" t="s">
        <v>66</v>
      </c>
      <c r="F222" s="367">
        <v>1</v>
      </c>
      <c r="G222" s="112"/>
      <c r="H222" s="103">
        <f t="shared" si="6"/>
        <v>0</v>
      </c>
    </row>
    <row r="223" spans="1:8" x14ac:dyDescent="0.2">
      <c r="A223" s="376"/>
      <c r="B223" s="365" t="s">
        <v>561</v>
      </c>
      <c r="C223" s="377" t="s">
        <v>322</v>
      </c>
      <c r="D223" s="266" t="s">
        <v>314</v>
      </c>
      <c r="E223" s="113" t="s">
        <v>66</v>
      </c>
      <c r="F223" s="367">
        <v>1</v>
      </c>
      <c r="G223" s="112"/>
      <c r="H223" s="103">
        <f t="shared" si="6"/>
        <v>0</v>
      </c>
    </row>
    <row r="224" spans="1:8" ht="12.75" customHeight="1" x14ac:dyDescent="0.2">
      <c r="A224" s="376"/>
      <c r="B224" s="365" t="s">
        <v>562</v>
      </c>
      <c r="C224" s="377" t="s">
        <v>321</v>
      </c>
      <c r="D224" s="266" t="s">
        <v>313</v>
      </c>
      <c r="E224" s="113" t="s">
        <v>66</v>
      </c>
      <c r="F224" s="367">
        <v>1</v>
      </c>
      <c r="G224" s="112"/>
      <c r="H224" s="103">
        <f t="shared" si="6"/>
        <v>0</v>
      </c>
    </row>
    <row r="225" spans="1:8" ht="12.75" customHeight="1" x14ac:dyDescent="0.2">
      <c r="A225" s="376"/>
      <c r="B225" s="365" t="s">
        <v>563</v>
      </c>
      <c r="C225" s="377" t="s">
        <v>324</v>
      </c>
      <c r="D225" s="368" t="s">
        <v>279</v>
      </c>
      <c r="E225" s="113" t="s">
        <v>62</v>
      </c>
      <c r="F225" s="367">
        <v>1</v>
      </c>
      <c r="G225" s="112"/>
      <c r="H225" s="103">
        <f t="shared" si="6"/>
        <v>0</v>
      </c>
    </row>
    <row r="226" spans="1:8" ht="12.75" customHeight="1" x14ac:dyDescent="0.2">
      <c r="A226" s="376"/>
      <c r="B226" s="365" t="s">
        <v>564</v>
      </c>
      <c r="C226" s="377" t="s">
        <v>317</v>
      </c>
      <c r="D226" s="266" t="s">
        <v>318</v>
      </c>
      <c r="E226" s="113" t="s">
        <v>66</v>
      </c>
      <c r="F226" s="367">
        <v>1</v>
      </c>
      <c r="G226" s="112"/>
      <c r="H226" s="103">
        <f t="shared" ref="H226:H249" si="7">F226*G226</f>
        <v>0</v>
      </c>
    </row>
    <row r="227" spans="1:8" ht="12.75" customHeight="1" x14ac:dyDescent="0.2">
      <c r="A227" s="376"/>
      <c r="B227" s="365" t="s">
        <v>565</v>
      </c>
      <c r="C227" s="98" t="s">
        <v>323</v>
      </c>
      <c r="D227" s="114" t="s">
        <v>278</v>
      </c>
      <c r="E227" s="107" t="s">
        <v>66</v>
      </c>
      <c r="F227" s="367">
        <v>1</v>
      </c>
      <c r="G227" s="112"/>
      <c r="H227" s="103">
        <f t="shared" si="7"/>
        <v>0</v>
      </c>
    </row>
    <row r="228" spans="1:8" ht="12.75" customHeight="1" x14ac:dyDescent="0.2">
      <c r="A228" s="376"/>
      <c r="B228" s="365" t="s">
        <v>566</v>
      </c>
      <c r="C228" s="386" t="s">
        <v>657</v>
      </c>
      <c r="D228" s="368" t="s">
        <v>316</v>
      </c>
      <c r="E228" s="113" t="s">
        <v>66</v>
      </c>
      <c r="F228" s="367">
        <v>1</v>
      </c>
      <c r="G228" s="112"/>
      <c r="H228" s="103">
        <f t="shared" si="7"/>
        <v>0</v>
      </c>
    </row>
    <row r="229" spans="1:8" ht="12.75" customHeight="1" x14ac:dyDescent="0.2">
      <c r="A229" s="364"/>
      <c r="B229" s="365" t="s">
        <v>567</v>
      </c>
      <c r="C229" s="377" t="s">
        <v>435</v>
      </c>
      <c r="D229" s="266" t="s">
        <v>436</v>
      </c>
      <c r="E229" s="263" t="s">
        <v>66</v>
      </c>
      <c r="F229" s="367">
        <v>1</v>
      </c>
      <c r="G229" s="112"/>
      <c r="H229" s="103">
        <f t="shared" si="7"/>
        <v>0</v>
      </c>
    </row>
    <row r="230" spans="1:8" x14ac:dyDescent="0.2">
      <c r="A230" s="364"/>
      <c r="B230" s="365" t="s">
        <v>568</v>
      </c>
      <c r="C230" s="377" t="s">
        <v>479</v>
      </c>
      <c r="D230" s="266" t="s">
        <v>480</v>
      </c>
      <c r="E230" s="263" t="s">
        <v>66</v>
      </c>
      <c r="F230" s="367">
        <v>1</v>
      </c>
      <c r="G230" s="102"/>
      <c r="H230" s="103">
        <f t="shared" si="7"/>
        <v>0</v>
      </c>
    </row>
    <row r="231" spans="1:8" x14ac:dyDescent="0.2">
      <c r="A231" s="364"/>
      <c r="B231" s="365" t="s">
        <v>569</v>
      </c>
      <c r="C231" s="377" t="s">
        <v>481</v>
      </c>
      <c r="D231" s="266" t="s">
        <v>482</v>
      </c>
      <c r="E231" s="263" t="s">
        <v>62</v>
      </c>
      <c r="F231" s="367">
        <v>1</v>
      </c>
      <c r="G231" s="102"/>
      <c r="H231" s="103">
        <f t="shared" si="7"/>
        <v>0</v>
      </c>
    </row>
    <row r="232" spans="1:8" ht="12.75" customHeight="1" x14ac:dyDescent="0.2">
      <c r="A232" s="364"/>
      <c r="B232" s="365" t="s">
        <v>570</v>
      </c>
      <c r="C232" s="386" t="s">
        <v>616</v>
      </c>
      <c r="D232" s="266" t="s">
        <v>437</v>
      </c>
      <c r="E232" s="263" t="s">
        <v>66</v>
      </c>
      <c r="F232" s="367">
        <v>1</v>
      </c>
      <c r="G232" s="112"/>
      <c r="H232" s="103">
        <f t="shared" si="7"/>
        <v>0</v>
      </c>
    </row>
    <row r="233" spans="1:8" x14ac:dyDescent="0.2">
      <c r="A233" s="364"/>
      <c r="B233" s="365" t="s">
        <v>571</v>
      </c>
      <c r="C233" s="386" t="s">
        <v>621</v>
      </c>
      <c r="D233" s="266" t="s">
        <v>483</v>
      </c>
      <c r="E233" s="263" t="s">
        <v>66</v>
      </c>
      <c r="F233" s="367">
        <v>1</v>
      </c>
      <c r="G233" s="112"/>
      <c r="H233" s="103">
        <f t="shared" si="7"/>
        <v>0</v>
      </c>
    </row>
    <row r="234" spans="1:8" ht="13.5" customHeight="1" x14ac:dyDescent="0.2">
      <c r="A234" s="364"/>
      <c r="B234" s="365" t="s">
        <v>572</v>
      </c>
      <c r="C234" s="386" t="s">
        <v>651</v>
      </c>
      <c r="D234" s="266" t="s">
        <v>484</v>
      </c>
      <c r="E234" s="263" t="s">
        <v>66</v>
      </c>
      <c r="F234" s="367">
        <v>1</v>
      </c>
      <c r="G234" s="112"/>
      <c r="H234" s="103">
        <f t="shared" si="7"/>
        <v>0</v>
      </c>
    </row>
    <row r="235" spans="1:8" ht="13.5" customHeight="1" x14ac:dyDescent="0.2">
      <c r="A235" s="364"/>
      <c r="B235" s="365" t="s">
        <v>573</v>
      </c>
      <c r="C235" s="386" t="s">
        <v>618</v>
      </c>
      <c r="D235" s="266" t="s">
        <v>485</v>
      </c>
      <c r="E235" s="263" t="s">
        <v>66</v>
      </c>
      <c r="F235" s="367">
        <v>1</v>
      </c>
      <c r="G235" s="112"/>
      <c r="H235" s="103">
        <f t="shared" si="7"/>
        <v>0</v>
      </c>
    </row>
    <row r="236" spans="1:8" ht="13.5" customHeight="1" x14ac:dyDescent="0.2">
      <c r="A236" s="364"/>
      <c r="B236" s="365" t="s">
        <v>574</v>
      </c>
      <c r="C236" s="386" t="s">
        <v>619</v>
      </c>
      <c r="D236" s="266" t="s">
        <v>486</v>
      </c>
      <c r="E236" s="263" t="s">
        <v>66</v>
      </c>
      <c r="F236" s="367">
        <v>1</v>
      </c>
      <c r="G236" s="112"/>
      <c r="H236" s="103">
        <f t="shared" si="7"/>
        <v>0</v>
      </c>
    </row>
    <row r="237" spans="1:8" ht="13.5" customHeight="1" x14ac:dyDescent="0.2">
      <c r="A237" s="364"/>
      <c r="B237" s="365" t="s">
        <v>575</v>
      </c>
      <c r="C237" s="377" t="s">
        <v>18</v>
      </c>
      <c r="D237" s="266" t="s">
        <v>487</v>
      </c>
      <c r="E237" s="263" t="s">
        <v>66</v>
      </c>
      <c r="F237" s="367">
        <v>1</v>
      </c>
      <c r="G237" s="112"/>
      <c r="H237" s="103">
        <f t="shared" si="7"/>
        <v>0</v>
      </c>
    </row>
    <row r="238" spans="1:8" ht="13.5" customHeight="1" x14ac:dyDescent="0.2">
      <c r="A238" s="364"/>
      <c r="B238" s="365" t="s">
        <v>576</v>
      </c>
      <c r="C238" s="386" t="s">
        <v>617</v>
      </c>
      <c r="D238" s="266" t="s">
        <v>488</v>
      </c>
      <c r="E238" s="263" t="s">
        <v>66</v>
      </c>
      <c r="F238" s="367">
        <v>1</v>
      </c>
      <c r="G238" s="112"/>
      <c r="H238" s="103">
        <f t="shared" si="7"/>
        <v>0</v>
      </c>
    </row>
    <row r="239" spans="1:8" ht="13.5" customHeight="1" x14ac:dyDescent="0.2">
      <c r="A239" s="364"/>
      <c r="B239" s="365" t="s">
        <v>577</v>
      </c>
      <c r="C239" s="386" t="s">
        <v>438</v>
      </c>
      <c r="D239" s="266" t="s">
        <v>489</v>
      </c>
      <c r="E239" s="263" t="s">
        <v>66</v>
      </c>
      <c r="F239" s="367">
        <v>1</v>
      </c>
      <c r="G239" s="112"/>
      <c r="H239" s="103">
        <f t="shared" si="7"/>
        <v>0</v>
      </c>
    </row>
    <row r="240" spans="1:8" ht="12.75" customHeight="1" x14ac:dyDescent="0.2">
      <c r="A240" s="364"/>
      <c r="B240" s="365" t="s">
        <v>578</v>
      </c>
      <c r="C240" s="386" t="s">
        <v>658</v>
      </c>
      <c r="D240" s="266" t="s">
        <v>490</v>
      </c>
      <c r="E240" s="263" t="s">
        <v>66</v>
      </c>
      <c r="F240" s="367">
        <v>1</v>
      </c>
      <c r="G240" s="112"/>
      <c r="H240" s="103">
        <f t="shared" si="7"/>
        <v>0</v>
      </c>
    </row>
    <row r="241" spans="1:8" ht="12.75" customHeight="1" x14ac:dyDescent="0.2">
      <c r="A241" s="364"/>
      <c r="B241" s="365" t="s">
        <v>579</v>
      </c>
      <c r="C241" s="386" t="s">
        <v>629</v>
      </c>
      <c r="D241" s="266" t="s">
        <v>491</v>
      </c>
      <c r="E241" s="263" t="s">
        <v>66</v>
      </c>
      <c r="F241" s="367">
        <v>1</v>
      </c>
      <c r="G241" s="112"/>
      <c r="H241" s="103">
        <f t="shared" si="7"/>
        <v>0</v>
      </c>
    </row>
    <row r="242" spans="1:8" ht="12.75" customHeight="1" x14ac:dyDescent="0.2">
      <c r="A242" s="364"/>
      <c r="B242" s="365" t="s">
        <v>580</v>
      </c>
      <c r="C242" s="386" t="s">
        <v>630</v>
      </c>
      <c r="D242" s="266" t="s">
        <v>492</v>
      </c>
      <c r="E242" s="263" t="s">
        <v>66</v>
      </c>
      <c r="F242" s="367">
        <v>1</v>
      </c>
      <c r="G242" s="112"/>
      <c r="H242" s="103">
        <f t="shared" si="7"/>
        <v>0</v>
      </c>
    </row>
    <row r="243" spans="1:8" ht="12.75" customHeight="1" x14ac:dyDescent="0.2">
      <c r="A243" s="364"/>
      <c r="B243" s="365" t="s">
        <v>581</v>
      </c>
      <c r="C243" s="386" t="s">
        <v>631</v>
      </c>
      <c r="D243" s="266" t="s">
        <v>493</v>
      </c>
      <c r="E243" s="263" t="s">
        <v>66</v>
      </c>
      <c r="F243" s="367">
        <v>1</v>
      </c>
      <c r="G243" s="112"/>
      <c r="H243" s="103">
        <f t="shared" si="7"/>
        <v>0</v>
      </c>
    </row>
    <row r="244" spans="1:8" ht="12.75" customHeight="1" x14ac:dyDescent="0.2">
      <c r="A244" s="364"/>
      <c r="B244" s="365" t="s">
        <v>582</v>
      </c>
      <c r="C244" s="386" t="s">
        <v>632</v>
      </c>
      <c r="D244" s="266" t="s">
        <v>494</v>
      </c>
      <c r="E244" s="263" t="s">
        <v>66</v>
      </c>
      <c r="F244" s="367">
        <v>1</v>
      </c>
      <c r="G244" s="112"/>
      <c r="H244" s="103">
        <f t="shared" si="7"/>
        <v>0</v>
      </c>
    </row>
    <row r="245" spans="1:8" ht="12.75" customHeight="1" x14ac:dyDescent="0.2">
      <c r="A245" s="364"/>
      <c r="B245" s="365" t="s">
        <v>583</v>
      </c>
      <c r="C245" s="386" t="s">
        <v>633</v>
      </c>
      <c r="D245" s="266" t="s">
        <v>495</v>
      </c>
      <c r="E245" s="263" t="s">
        <v>66</v>
      </c>
      <c r="F245" s="367">
        <v>1</v>
      </c>
      <c r="G245" s="112"/>
      <c r="H245" s="103">
        <f t="shared" si="7"/>
        <v>0</v>
      </c>
    </row>
    <row r="246" spans="1:8" ht="12.75" customHeight="1" x14ac:dyDescent="0.2">
      <c r="A246" s="364"/>
      <c r="B246" s="365" t="s">
        <v>584</v>
      </c>
      <c r="C246" s="377" t="s">
        <v>659</v>
      </c>
      <c r="D246" s="266" t="s">
        <v>496</v>
      </c>
      <c r="E246" s="263" t="s">
        <v>66</v>
      </c>
      <c r="F246" s="367">
        <v>1</v>
      </c>
      <c r="G246" s="112"/>
      <c r="H246" s="103">
        <f t="shared" si="7"/>
        <v>0</v>
      </c>
    </row>
    <row r="247" spans="1:8" ht="12.75" customHeight="1" x14ac:dyDescent="0.2">
      <c r="A247" s="364"/>
      <c r="B247" s="365" t="s">
        <v>585</v>
      </c>
      <c r="C247" s="377" t="s">
        <v>660</v>
      </c>
      <c r="D247" s="266" t="s">
        <v>497</v>
      </c>
      <c r="E247" s="263" t="s">
        <v>66</v>
      </c>
      <c r="F247" s="367">
        <v>1</v>
      </c>
      <c r="G247" s="112"/>
      <c r="H247" s="103">
        <f t="shared" si="7"/>
        <v>0</v>
      </c>
    </row>
    <row r="248" spans="1:8" ht="13.5" customHeight="1" x14ac:dyDescent="0.2">
      <c r="A248" s="364"/>
      <c r="B248" s="365" t="s">
        <v>586</v>
      </c>
      <c r="C248" s="386" t="s">
        <v>634</v>
      </c>
      <c r="D248" s="266" t="s">
        <v>498</v>
      </c>
      <c r="E248" s="263" t="s">
        <v>66</v>
      </c>
      <c r="F248" s="367">
        <v>1</v>
      </c>
      <c r="G248" s="112"/>
      <c r="H248" s="103">
        <f t="shared" si="7"/>
        <v>0</v>
      </c>
    </row>
    <row r="249" spans="1:8" ht="13.5" customHeight="1" x14ac:dyDescent="0.2">
      <c r="A249" s="364"/>
      <c r="B249" s="365" t="s">
        <v>587</v>
      </c>
      <c r="C249" s="386" t="s">
        <v>635</v>
      </c>
      <c r="D249" s="266" t="s">
        <v>499</v>
      </c>
      <c r="E249" s="263" t="s">
        <v>66</v>
      </c>
      <c r="F249" s="367">
        <v>1</v>
      </c>
      <c r="G249" s="112"/>
      <c r="H249" s="103">
        <f t="shared" si="7"/>
        <v>0</v>
      </c>
    </row>
    <row r="250" spans="1:8" ht="15" customHeight="1" x14ac:dyDescent="0.2">
      <c r="A250" s="354"/>
      <c r="B250" s="362" t="s">
        <v>780</v>
      </c>
      <c r="C250" s="91"/>
      <c r="D250" s="92"/>
      <c r="E250" s="92"/>
      <c r="F250" s="94">
        <v>1</v>
      </c>
      <c r="G250" s="92"/>
      <c r="H250" s="95"/>
    </row>
    <row r="251" spans="1:8" s="104" customFormat="1" ht="13.5" customHeight="1" x14ac:dyDescent="0.25">
      <c r="A251" s="387"/>
      <c r="B251" s="97" t="s">
        <v>59</v>
      </c>
      <c r="C251" s="378" t="s">
        <v>612</v>
      </c>
      <c r="D251" s="114" t="s">
        <v>280</v>
      </c>
      <c r="E251" s="100" t="s">
        <v>66</v>
      </c>
      <c r="F251" s="367">
        <v>1</v>
      </c>
      <c r="G251" s="102"/>
      <c r="H251" s="103">
        <f t="shared" ref="H251:H274" si="8">F251*G251</f>
        <v>0</v>
      </c>
    </row>
    <row r="252" spans="1:8" ht="25.5" x14ac:dyDescent="0.2">
      <c r="A252" s="385"/>
      <c r="B252" s="388" t="s">
        <v>63</v>
      </c>
      <c r="C252" s="378"/>
      <c r="D252" s="110" t="s">
        <v>706</v>
      </c>
      <c r="E252" s="263" t="s">
        <v>66</v>
      </c>
      <c r="F252" s="115">
        <v>1</v>
      </c>
      <c r="G252" s="112"/>
      <c r="H252" s="103">
        <f t="shared" si="8"/>
        <v>0</v>
      </c>
    </row>
    <row r="253" spans="1:8" x14ac:dyDescent="0.2">
      <c r="A253" s="385"/>
      <c r="B253" s="365" t="s">
        <v>64</v>
      </c>
      <c r="C253" s="378" t="s">
        <v>661</v>
      </c>
      <c r="D253" s="114" t="s">
        <v>534</v>
      </c>
      <c r="E253" s="263" t="s">
        <v>66</v>
      </c>
      <c r="F253" s="367">
        <v>1</v>
      </c>
      <c r="G253" s="102"/>
      <c r="H253" s="103">
        <f t="shared" si="8"/>
        <v>0</v>
      </c>
    </row>
    <row r="254" spans="1:8" x14ac:dyDescent="0.2">
      <c r="A254" s="385"/>
      <c r="B254" s="97" t="s">
        <v>65</v>
      </c>
      <c r="C254" s="378" t="s">
        <v>663</v>
      </c>
      <c r="D254" s="114" t="s">
        <v>544</v>
      </c>
      <c r="E254" s="263" t="s">
        <v>66</v>
      </c>
      <c r="F254" s="367">
        <v>1</v>
      </c>
      <c r="G254" s="102"/>
      <c r="H254" s="103">
        <f t="shared" si="8"/>
        <v>0</v>
      </c>
    </row>
    <row r="255" spans="1:8" ht="13.5" customHeight="1" x14ac:dyDescent="0.2">
      <c r="A255" s="385"/>
      <c r="B255" s="365" t="s">
        <v>67</v>
      </c>
      <c r="C255" s="378" t="s">
        <v>610</v>
      </c>
      <c r="D255" s="114" t="s">
        <v>545</v>
      </c>
      <c r="E255" s="263" t="s">
        <v>66</v>
      </c>
      <c r="F255" s="367">
        <v>1</v>
      </c>
      <c r="G255" s="102"/>
      <c r="H255" s="103">
        <f t="shared" si="8"/>
        <v>0</v>
      </c>
    </row>
    <row r="256" spans="1:8" x14ac:dyDescent="0.2">
      <c r="A256" s="385"/>
      <c r="B256" s="365" t="s">
        <v>69</v>
      </c>
      <c r="C256" s="378" t="s">
        <v>611</v>
      </c>
      <c r="D256" s="114" t="s">
        <v>546</v>
      </c>
      <c r="E256" s="263" t="s">
        <v>66</v>
      </c>
      <c r="F256" s="367">
        <v>1</v>
      </c>
      <c r="G256" s="102"/>
      <c r="H256" s="103">
        <f t="shared" si="8"/>
        <v>0</v>
      </c>
    </row>
    <row r="257" spans="1:8" x14ac:dyDescent="0.2">
      <c r="A257" s="385"/>
      <c r="B257" s="97" t="s">
        <v>71</v>
      </c>
      <c r="C257" s="378" t="s">
        <v>662</v>
      </c>
      <c r="D257" s="114" t="s">
        <v>547</v>
      </c>
      <c r="E257" s="263" t="s">
        <v>66</v>
      </c>
      <c r="F257" s="367">
        <v>1</v>
      </c>
      <c r="G257" s="102"/>
      <c r="H257" s="103">
        <f t="shared" si="8"/>
        <v>0</v>
      </c>
    </row>
    <row r="258" spans="1:8" x14ac:dyDescent="0.2">
      <c r="A258" s="385"/>
      <c r="B258" s="365" t="s">
        <v>73</v>
      </c>
      <c r="C258" s="378" t="s">
        <v>613</v>
      </c>
      <c r="D258" s="114" t="s">
        <v>686</v>
      </c>
      <c r="E258" s="263" t="s">
        <v>66</v>
      </c>
      <c r="F258" s="367">
        <v>1</v>
      </c>
      <c r="G258" s="102"/>
      <c r="H258" s="103">
        <f t="shared" si="8"/>
        <v>0</v>
      </c>
    </row>
    <row r="259" spans="1:8" ht="12.75" customHeight="1" x14ac:dyDescent="0.2">
      <c r="A259" s="385"/>
      <c r="B259" s="365" t="s">
        <v>74</v>
      </c>
      <c r="C259" s="375" t="s">
        <v>147</v>
      </c>
      <c r="D259" s="114" t="s">
        <v>687</v>
      </c>
      <c r="E259" s="113" t="s">
        <v>62</v>
      </c>
      <c r="F259" s="367">
        <v>1</v>
      </c>
      <c r="G259" s="102"/>
      <c r="H259" s="103">
        <f t="shared" si="8"/>
        <v>0</v>
      </c>
    </row>
    <row r="260" spans="1:8" x14ac:dyDescent="0.2">
      <c r="A260" s="385"/>
      <c r="B260" s="97" t="s">
        <v>75</v>
      </c>
      <c r="C260" s="375" t="s">
        <v>115</v>
      </c>
      <c r="D260" s="114" t="s">
        <v>688</v>
      </c>
      <c r="E260" s="113" t="s">
        <v>62</v>
      </c>
      <c r="F260" s="367">
        <v>1</v>
      </c>
      <c r="G260" s="102"/>
      <c r="H260" s="103">
        <f t="shared" si="8"/>
        <v>0</v>
      </c>
    </row>
    <row r="261" spans="1:8" ht="13.5" customHeight="1" x14ac:dyDescent="0.2">
      <c r="A261" s="385"/>
      <c r="B261" s="365" t="s">
        <v>76</v>
      </c>
      <c r="C261" s="375" t="s">
        <v>541</v>
      </c>
      <c r="D261" s="114" t="s">
        <v>689</v>
      </c>
      <c r="E261" s="263" t="s">
        <v>66</v>
      </c>
      <c r="F261" s="367">
        <v>1</v>
      </c>
      <c r="G261" s="102"/>
      <c r="H261" s="103">
        <f t="shared" si="8"/>
        <v>0</v>
      </c>
    </row>
    <row r="262" spans="1:8" x14ac:dyDescent="0.2">
      <c r="A262" s="385"/>
      <c r="B262" s="365" t="s">
        <v>142</v>
      </c>
      <c r="C262" s="375" t="s">
        <v>540</v>
      </c>
      <c r="D262" s="114" t="s">
        <v>690</v>
      </c>
      <c r="E262" s="263" t="s">
        <v>66</v>
      </c>
      <c r="F262" s="367">
        <v>1</v>
      </c>
      <c r="G262" s="102"/>
      <c r="H262" s="103">
        <f t="shared" si="8"/>
        <v>0</v>
      </c>
    </row>
    <row r="263" spans="1:8" x14ac:dyDescent="0.2">
      <c r="A263" s="385"/>
      <c r="B263" s="97" t="s">
        <v>143</v>
      </c>
      <c r="C263" s="375" t="s">
        <v>542</v>
      </c>
      <c r="D263" s="114" t="s">
        <v>543</v>
      </c>
      <c r="E263" s="263" t="s">
        <v>122</v>
      </c>
      <c r="F263" s="367">
        <v>1</v>
      </c>
      <c r="G263" s="102"/>
      <c r="H263" s="103">
        <f t="shared" si="8"/>
        <v>0</v>
      </c>
    </row>
    <row r="264" spans="1:8" x14ac:dyDescent="0.2">
      <c r="A264" s="385"/>
      <c r="B264" s="365" t="s">
        <v>98</v>
      </c>
      <c r="C264" s="375" t="s">
        <v>267</v>
      </c>
      <c r="D264" s="114" t="s">
        <v>538</v>
      </c>
      <c r="E264" s="263" t="s">
        <v>66</v>
      </c>
      <c r="F264" s="367">
        <v>1</v>
      </c>
      <c r="G264" s="102"/>
      <c r="H264" s="103">
        <f t="shared" si="8"/>
        <v>0</v>
      </c>
    </row>
    <row r="265" spans="1:8" x14ac:dyDescent="0.2">
      <c r="A265" s="385"/>
      <c r="B265" s="365" t="s">
        <v>99</v>
      </c>
      <c r="C265" s="375" t="s">
        <v>114</v>
      </c>
      <c r="D265" s="114" t="s">
        <v>691</v>
      </c>
      <c r="E265" s="113" t="s">
        <v>66</v>
      </c>
      <c r="F265" s="367">
        <v>1</v>
      </c>
      <c r="G265" s="102"/>
      <c r="H265" s="103">
        <f t="shared" si="8"/>
        <v>0</v>
      </c>
    </row>
    <row r="266" spans="1:8" ht="12.75" customHeight="1" x14ac:dyDescent="0.2">
      <c r="A266" s="385"/>
      <c r="B266" s="97" t="s">
        <v>100</v>
      </c>
      <c r="C266" s="375" t="s">
        <v>113</v>
      </c>
      <c r="D266" s="114" t="s">
        <v>126</v>
      </c>
      <c r="E266" s="113" t="s">
        <v>66</v>
      </c>
      <c r="F266" s="367">
        <v>1</v>
      </c>
      <c r="G266" s="102"/>
      <c r="H266" s="103">
        <f t="shared" si="8"/>
        <v>0</v>
      </c>
    </row>
    <row r="267" spans="1:8" x14ac:dyDescent="0.2">
      <c r="A267" s="385"/>
      <c r="B267" s="365" t="s">
        <v>101</v>
      </c>
      <c r="C267" s="375" t="s">
        <v>536</v>
      </c>
      <c r="D267" s="114" t="s">
        <v>537</v>
      </c>
      <c r="E267" s="263" t="s">
        <v>66</v>
      </c>
      <c r="F267" s="367">
        <v>1</v>
      </c>
      <c r="G267" s="102"/>
      <c r="H267" s="103">
        <f t="shared" si="8"/>
        <v>0</v>
      </c>
    </row>
    <row r="268" spans="1:8" ht="12.75" customHeight="1" x14ac:dyDescent="0.2">
      <c r="A268" s="385"/>
      <c r="B268" s="365" t="s">
        <v>102</v>
      </c>
      <c r="C268" s="375" t="s">
        <v>148</v>
      </c>
      <c r="D268" s="114" t="s">
        <v>149</v>
      </c>
      <c r="E268" s="113" t="s">
        <v>66</v>
      </c>
      <c r="F268" s="367">
        <v>1</v>
      </c>
      <c r="G268" s="102"/>
      <c r="H268" s="103">
        <f t="shared" si="8"/>
        <v>0</v>
      </c>
    </row>
    <row r="269" spans="1:8" x14ac:dyDescent="0.2">
      <c r="A269" s="385"/>
      <c r="B269" s="97" t="s">
        <v>103</v>
      </c>
      <c r="C269" s="375" t="s">
        <v>266</v>
      </c>
      <c r="D269" s="114" t="s">
        <v>535</v>
      </c>
      <c r="E269" s="263" t="s">
        <v>66</v>
      </c>
      <c r="F269" s="367">
        <v>1</v>
      </c>
      <c r="G269" s="102"/>
      <c r="H269" s="103">
        <f t="shared" si="8"/>
        <v>0</v>
      </c>
    </row>
    <row r="270" spans="1:8" ht="12.75" customHeight="1" x14ac:dyDescent="0.2">
      <c r="A270" s="385"/>
      <c r="B270" s="365" t="s">
        <v>172</v>
      </c>
      <c r="C270" s="375" t="s">
        <v>178</v>
      </c>
      <c r="D270" s="114" t="s">
        <v>179</v>
      </c>
      <c r="E270" s="263" t="s">
        <v>66</v>
      </c>
      <c r="F270" s="367">
        <v>1</v>
      </c>
      <c r="G270" s="102"/>
      <c r="H270" s="103">
        <f t="shared" si="8"/>
        <v>0</v>
      </c>
    </row>
    <row r="271" spans="1:8" x14ac:dyDescent="0.2">
      <c r="A271" s="385"/>
      <c r="B271" s="365" t="s">
        <v>173</v>
      </c>
      <c r="C271" s="375" t="s">
        <v>548</v>
      </c>
      <c r="D271" s="99" t="s">
        <v>549</v>
      </c>
      <c r="E271" s="263" t="s">
        <v>66</v>
      </c>
      <c r="F271" s="367">
        <v>1</v>
      </c>
      <c r="G271" s="102"/>
      <c r="H271" s="103">
        <f t="shared" si="8"/>
        <v>0</v>
      </c>
    </row>
    <row r="272" spans="1:8" ht="13.5" customHeight="1" x14ac:dyDescent="0.2">
      <c r="A272" s="385"/>
      <c r="B272" s="97" t="s">
        <v>174</v>
      </c>
      <c r="C272" s="378" t="s">
        <v>125</v>
      </c>
      <c r="D272" s="114" t="s">
        <v>112</v>
      </c>
      <c r="E272" s="113" t="s">
        <v>66</v>
      </c>
      <c r="F272" s="367">
        <v>1</v>
      </c>
      <c r="G272" s="102"/>
      <c r="H272" s="103">
        <f t="shared" si="8"/>
        <v>0</v>
      </c>
    </row>
    <row r="273" spans="1:8" ht="12.75" customHeight="1" x14ac:dyDescent="0.2">
      <c r="A273" s="385"/>
      <c r="B273" s="365" t="s">
        <v>175</v>
      </c>
      <c r="C273" s="378" t="s">
        <v>636</v>
      </c>
      <c r="D273" s="114" t="s">
        <v>539</v>
      </c>
      <c r="E273" s="263" t="s">
        <v>66</v>
      </c>
      <c r="F273" s="367">
        <v>1</v>
      </c>
      <c r="G273" s="102"/>
      <c r="H273" s="103">
        <f t="shared" si="8"/>
        <v>0</v>
      </c>
    </row>
    <row r="274" spans="1:8" ht="12.75" customHeight="1" x14ac:dyDescent="0.2">
      <c r="A274" s="385"/>
      <c r="B274" s="365" t="s">
        <v>176</v>
      </c>
      <c r="C274" s="375" t="s">
        <v>150</v>
      </c>
      <c r="D274" s="114" t="s">
        <v>151</v>
      </c>
      <c r="E274" s="113" t="s">
        <v>66</v>
      </c>
      <c r="F274" s="367">
        <v>1</v>
      </c>
      <c r="G274" s="102"/>
      <c r="H274" s="103">
        <f t="shared" si="8"/>
        <v>0</v>
      </c>
    </row>
    <row r="275" spans="1:8" ht="15" customHeight="1" x14ac:dyDescent="0.2">
      <c r="A275" s="354"/>
      <c r="B275" s="362" t="s">
        <v>781</v>
      </c>
      <c r="C275" s="91"/>
      <c r="D275" s="92"/>
      <c r="E275" s="92"/>
      <c r="F275" s="94">
        <v>1</v>
      </c>
      <c r="G275" s="92"/>
      <c r="H275" s="95"/>
    </row>
    <row r="276" spans="1:8" s="104" customFormat="1" ht="13.5" x14ac:dyDescent="0.25">
      <c r="A276" s="96"/>
      <c r="B276" s="365" t="s">
        <v>59</v>
      </c>
      <c r="C276" s="380" t="s">
        <v>704</v>
      </c>
      <c r="D276" s="114" t="s">
        <v>705</v>
      </c>
      <c r="E276" s="263" t="s">
        <v>66</v>
      </c>
      <c r="F276" s="367">
        <v>1</v>
      </c>
      <c r="G276" s="112"/>
      <c r="H276" s="103">
        <f>F276*G276</f>
        <v>0</v>
      </c>
    </row>
    <row r="277" spans="1:8" s="104" customFormat="1" ht="13.5" x14ac:dyDescent="0.25">
      <c r="A277" s="96"/>
      <c r="B277" s="365" t="s">
        <v>63</v>
      </c>
      <c r="C277" s="380" t="s">
        <v>684</v>
      </c>
      <c r="D277" s="99" t="s">
        <v>685</v>
      </c>
      <c r="E277" s="263" t="s">
        <v>66</v>
      </c>
      <c r="F277" s="367">
        <v>1</v>
      </c>
      <c r="G277" s="112"/>
      <c r="H277" s="103">
        <f>F277*G277</f>
        <v>0</v>
      </c>
    </row>
    <row r="278" spans="1:8" ht="15" customHeight="1" x14ac:dyDescent="0.2">
      <c r="A278" s="354"/>
      <c r="B278" s="362" t="s">
        <v>782</v>
      </c>
      <c r="C278" s="91"/>
      <c r="D278" s="92"/>
      <c r="E278" s="92"/>
      <c r="F278" s="94">
        <v>1</v>
      </c>
      <c r="G278" s="92"/>
      <c r="H278" s="95"/>
    </row>
    <row r="279" spans="1:8" x14ac:dyDescent="0.2">
      <c r="A279" s="385"/>
      <c r="B279" s="365" t="s">
        <v>59</v>
      </c>
      <c r="C279" s="379" t="s">
        <v>469</v>
      </c>
      <c r="D279" s="99" t="s">
        <v>514</v>
      </c>
      <c r="E279" s="263" t="s">
        <v>66</v>
      </c>
      <c r="F279" s="367">
        <v>1</v>
      </c>
      <c r="G279" s="112"/>
      <c r="H279" s="103">
        <f t="shared" ref="H279:H301" si="9">F279*G279</f>
        <v>0</v>
      </c>
    </row>
    <row r="280" spans="1:8" x14ac:dyDescent="0.2">
      <c r="A280" s="385"/>
      <c r="B280" s="365" t="s">
        <v>63</v>
      </c>
      <c r="C280" s="379" t="s">
        <v>135</v>
      </c>
      <c r="D280" s="99" t="s">
        <v>507</v>
      </c>
      <c r="E280" s="263" t="s">
        <v>66</v>
      </c>
      <c r="F280" s="367">
        <v>1</v>
      </c>
      <c r="G280" s="112"/>
      <c r="H280" s="103">
        <f t="shared" si="9"/>
        <v>0</v>
      </c>
    </row>
    <row r="281" spans="1:8" x14ac:dyDescent="0.2">
      <c r="A281" s="385"/>
      <c r="B281" s="365" t="s">
        <v>64</v>
      </c>
      <c r="C281" s="379" t="s">
        <v>614</v>
      </c>
      <c r="D281" s="99" t="s">
        <v>531</v>
      </c>
      <c r="E281" s="263" t="s">
        <v>66</v>
      </c>
      <c r="F281" s="367">
        <v>1</v>
      </c>
      <c r="G281" s="112"/>
      <c r="H281" s="103">
        <f t="shared" si="9"/>
        <v>0</v>
      </c>
    </row>
    <row r="282" spans="1:8" x14ac:dyDescent="0.2">
      <c r="A282" s="354"/>
      <c r="B282" s="365" t="s">
        <v>65</v>
      </c>
      <c r="C282" s="379" t="s">
        <v>235</v>
      </c>
      <c r="D282" s="99" t="s">
        <v>236</v>
      </c>
      <c r="E282" s="113" t="s">
        <v>66</v>
      </c>
      <c r="F282" s="367">
        <v>1</v>
      </c>
      <c r="G282" s="112"/>
      <c r="H282" s="103">
        <f t="shared" si="9"/>
        <v>0</v>
      </c>
    </row>
    <row r="283" spans="1:8" x14ac:dyDescent="0.2">
      <c r="A283" s="354"/>
      <c r="B283" s="365" t="s">
        <v>67</v>
      </c>
      <c r="C283" s="379" t="s">
        <v>229</v>
      </c>
      <c r="D283" s="99" t="s">
        <v>230</v>
      </c>
      <c r="E283" s="113" t="s">
        <v>66</v>
      </c>
      <c r="F283" s="367">
        <v>1</v>
      </c>
      <c r="G283" s="112"/>
      <c r="H283" s="103">
        <f t="shared" si="9"/>
        <v>0</v>
      </c>
    </row>
    <row r="284" spans="1:8" x14ac:dyDescent="0.2">
      <c r="A284" s="354"/>
      <c r="B284" s="365" t="s">
        <v>69</v>
      </c>
      <c r="C284" s="379" t="s">
        <v>231</v>
      </c>
      <c r="D284" s="99" t="s">
        <v>29</v>
      </c>
      <c r="E284" s="113" t="s">
        <v>66</v>
      </c>
      <c r="F284" s="367">
        <v>1</v>
      </c>
      <c r="G284" s="112"/>
      <c r="H284" s="103">
        <f t="shared" si="9"/>
        <v>0</v>
      </c>
    </row>
    <row r="285" spans="1:8" ht="12.75" customHeight="1" x14ac:dyDescent="0.2">
      <c r="A285" s="354"/>
      <c r="B285" s="365" t="s">
        <v>71</v>
      </c>
      <c r="C285" s="379" t="s">
        <v>237</v>
      </c>
      <c r="D285" s="99" t="s">
        <v>238</v>
      </c>
      <c r="E285" s="113" t="s">
        <v>66</v>
      </c>
      <c r="F285" s="367">
        <v>1</v>
      </c>
      <c r="G285" s="112"/>
      <c r="H285" s="103">
        <f t="shared" si="9"/>
        <v>0</v>
      </c>
    </row>
    <row r="286" spans="1:8" x14ac:dyDescent="0.2">
      <c r="A286" s="385"/>
      <c r="B286" s="365" t="s">
        <v>73</v>
      </c>
      <c r="C286" s="379" t="s">
        <v>521</v>
      </c>
      <c r="D286" s="99" t="s">
        <v>522</v>
      </c>
      <c r="E286" s="263" t="s">
        <v>66</v>
      </c>
      <c r="F286" s="367">
        <v>1</v>
      </c>
      <c r="G286" s="112"/>
      <c r="H286" s="103">
        <f t="shared" si="9"/>
        <v>0</v>
      </c>
    </row>
    <row r="287" spans="1:8" x14ac:dyDescent="0.2">
      <c r="A287" s="385"/>
      <c r="B287" s="365" t="s">
        <v>74</v>
      </c>
      <c r="C287" s="379" t="s">
        <v>515</v>
      </c>
      <c r="D287" s="99" t="s">
        <v>516</v>
      </c>
      <c r="E287" s="263" t="s">
        <v>66</v>
      </c>
      <c r="F287" s="367">
        <v>1</v>
      </c>
      <c r="G287" s="112"/>
      <c r="H287" s="103">
        <f t="shared" si="9"/>
        <v>0</v>
      </c>
    </row>
    <row r="288" spans="1:8" x14ac:dyDescent="0.2">
      <c r="A288" s="385"/>
      <c r="B288" s="365" t="s">
        <v>75</v>
      </c>
      <c r="C288" s="379" t="s">
        <v>525</v>
      </c>
      <c r="D288" s="99" t="s">
        <v>526</v>
      </c>
      <c r="E288" s="263" t="s">
        <v>66</v>
      </c>
      <c r="F288" s="367">
        <v>1</v>
      </c>
      <c r="G288" s="112"/>
      <c r="H288" s="103">
        <f t="shared" si="9"/>
        <v>0</v>
      </c>
    </row>
    <row r="289" spans="1:8" x14ac:dyDescent="0.2">
      <c r="A289" s="385"/>
      <c r="B289" s="365" t="s">
        <v>76</v>
      </c>
      <c r="C289" s="379" t="s">
        <v>523</v>
      </c>
      <c r="D289" s="99" t="s">
        <v>524</v>
      </c>
      <c r="E289" s="263" t="s">
        <v>66</v>
      </c>
      <c r="F289" s="367">
        <v>1</v>
      </c>
      <c r="G289" s="112"/>
      <c r="H289" s="103">
        <f t="shared" si="9"/>
        <v>0</v>
      </c>
    </row>
    <row r="290" spans="1:8" x14ac:dyDescent="0.2">
      <c r="A290" s="385"/>
      <c r="B290" s="365" t="s">
        <v>142</v>
      </c>
      <c r="C290" s="379" t="s">
        <v>517</v>
      </c>
      <c r="D290" s="99" t="s">
        <v>518</v>
      </c>
      <c r="E290" s="263" t="s">
        <v>66</v>
      </c>
      <c r="F290" s="367">
        <v>1</v>
      </c>
      <c r="G290" s="112"/>
      <c r="H290" s="103">
        <f t="shared" si="9"/>
        <v>0</v>
      </c>
    </row>
    <row r="291" spans="1:8" x14ac:dyDescent="0.2">
      <c r="A291" s="385"/>
      <c r="B291" s="365" t="s">
        <v>143</v>
      </c>
      <c r="C291" s="379" t="s">
        <v>527</v>
      </c>
      <c r="D291" s="99" t="s">
        <v>528</v>
      </c>
      <c r="E291" s="263" t="s">
        <v>66</v>
      </c>
      <c r="F291" s="367">
        <v>1</v>
      </c>
      <c r="G291" s="112"/>
      <c r="H291" s="103">
        <f t="shared" si="9"/>
        <v>0</v>
      </c>
    </row>
    <row r="292" spans="1:8" x14ac:dyDescent="0.2">
      <c r="A292" s="354"/>
      <c r="B292" s="365" t="s">
        <v>98</v>
      </c>
      <c r="C292" s="379" t="s">
        <v>232</v>
      </c>
      <c r="D292" s="99" t="s">
        <v>28</v>
      </c>
      <c r="E292" s="113" t="s">
        <v>62</v>
      </c>
      <c r="F292" s="367">
        <v>1</v>
      </c>
      <c r="G292" s="112"/>
      <c r="H292" s="103">
        <f t="shared" si="9"/>
        <v>0</v>
      </c>
    </row>
    <row r="293" spans="1:8" x14ac:dyDescent="0.2">
      <c r="A293" s="385"/>
      <c r="B293" s="365" t="s">
        <v>99</v>
      </c>
      <c r="C293" s="379" t="s">
        <v>510</v>
      </c>
      <c r="D293" s="99" t="s">
        <v>511</v>
      </c>
      <c r="E293" s="263" t="s">
        <v>66</v>
      </c>
      <c r="F293" s="367">
        <v>1</v>
      </c>
      <c r="G293" s="112"/>
      <c r="H293" s="103">
        <f t="shared" si="9"/>
        <v>0</v>
      </c>
    </row>
    <row r="294" spans="1:8" x14ac:dyDescent="0.2">
      <c r="A294" s="385"/>
      <c r="B294" s="365" t="s">
        <v>100</v>
      </c>
      <c r="C294" s="379" t="s">
        <v>508</v>
      </c>
      <c r="D294" s="99" t="s">
        <v>509</v>
      </c>
      <c r="E294" s="263" t="s">
        <v>66</v>
      </c>
      <c r="F294" s="367">
        <v>1</v>
      </c>
      <c r="G294" s="112"/>
      <c r="H294" s="103">
        <f t="shared" si="9"/>
        <v>0</v>
      </c>
    </row>
    <row r="295" spans="1:8" x14ac:dyDescent="0.2">
      <c r="A295" s="385"/>
      <c r="B295" s="365" t="s">
        <v>101</v>
      </c>
      <c r="C295" s="379" t="s">
        <v>529</v>
      </c>
      <c r="D295" s="99" t="s">
        <v>530</v>
      </c>
      <c r="E295" s="263" t="s">
        <v>66</v>
      </c>
      <c r="F295" s="367">
        <v>1</v>
      </c>
      <c r="G295" s="112"/>
      <c r="H295" s="103">
        <f t="shared" si="9"/>
        <v>0</v>
      </c>
    </row>
    <row r="296" spans="1:8" x14ac:dyDescent="0.2">
      <c r="A296" s="385"/>
      <c r="B296" s="365" t="s">
        <v>102</v>
      </c>
      <c r="C296" s="379" t="s">
        <v>512</v>
      </c>
      <c r="D296" s="99" t="s">
        <v>513</v>
      </c>
      <c r="E296" s="263" t="s">
        <v>66</v>
      </c>
      <c r="F296" s="367">
        <v>1</v>
      </c>
      <c r="G296" s="112"/>
      <c r="H296" s="103">
        <f t="shared" si="9"/>
        <v>0</v>
      </c>
    </row>
    <row r="297" spans="1:8" ht="12.75" customHeight="1" x14ac:dyDescent="0.2">
      <c r="A297" s="354"/>
      <c r="B297" s="365" t="s">
        <v>103</v>
      </c>
      <c r="C297" s="379" t="s">
        <v>239</v>
      </c>
      <c r="D297" s="99" t="s">
        <v>30</v>
      </c>
      <c r="E297" s="113" t="s">
        <v>66</v>
      </c>
      <c r="F297" s="367">
        <v>1</v>
      </c>
      <c r="G297" s="112"/>
      <c r="H297" s="103">
        <f t="shared" si="9"/>
        <v>0</v>
      </c>
    </row>
    <row r="298" spans="1:8" x14ac:dyDescent="0.2">
      <c r="A298" s="385"/>
      <c r="B298" s="365" t="s">
        <v>172</v>
      </c>
      <c r="C298" s="379" t="s">
        <v>519</v>
      </c>
      <c r="D298" s="99" t="s">
        <v>520</v>
      </c>
      <c r="E298" s="263" t="s">
        <v>66</v>
      </c>
      <c r="F298" s="367">
        <v>1</v>
      </c>
      <c r="G298" s="112"/>
      <c r="H298" s="103">
        <f t="shared" si="9"/>
        <v>0</v>
      </c>
    </row>
    <row r="299" spans="1:8" x14ac:dyDescent="0.2">
      <c r="A299" s="354"/>
      <c r="B299" s="365" t="s">
        <v>173</v>
      </c>
      <c r="C299" s="379" t="s">
        <v>46</v>
      </c>
      <c r="D299" s="99" t="s">
        <v>214</v>
      </c>
      <c r="E299" s="113" t="s">
        <v>66</v>
      </c>
      <c r="F299" s="367">
        <v>1</v>
      </c>
      <c r="G299" s="112"/>
      <c r="H299" s="103">
        <f t="shared" si="9"/>
        <v>0</v>
      </c>
    </row>
    <row r="300" spans="1:8" x14ac:dyDescent="0.2">
      <c r="A300" s="385"/>
      <c r="B300" s="365" t="s">
        <v>174</v>
      </c>
      <c r="C300" s="379" t="s">
        <v>620</v>
      </c>
      <c r="D300" s="99" t="s">
        <v>532</v>
      </c>
      <c r="E300" s="263" t="s">
        <v>66</v>
      </c>
      <c r="F300" s="367">
        <v>1</v>
      </c>
      <c r="G300" s="112"/>
      <c r="H300" s="103">
        <f t="shared" si="9"/>
        <v>0</v>
      </c>
    </row>
    <row r="301" spans="1:8" x14ac:dyDescent="0.2">
      <c r="A301" s="385"/>
      <c r="B301" s="365" t="s">
        <v>175</v>
      </c>
      <c r="C301" s="379" t="s">
        <v>622</v>
      </c>
      <c r="D301" s="99" t="s">
        <v>533</v>
      </c>
      <c r="E301" s="263" t="s">
        <v>66</v>
      </c>
      <c r="F301" s="367">
        <v>1</v>
      </c>
      <c r="G301" s="112"/>
      <c r="H301" s="103">
        <f t="shared" si="9"/>
        <v>0</v>
      </c>
    </row>
    <row r="302" spans="1:8" ht="15" customHeight="1" x14ac:dyDescent="0.2">
      <c r="A302" s="354"/>
      <c r="B302" s="362" t="s">
        <v>783</v>
      </c>
      <c r="C302" s="91"/>
      <c r="D302" s="92"/>
      <c r="E302" s="92"/>
      <c r="F302" s="94">
        <v>1</v>
      </c>
      <c r="G302" s="92"/>
      <c r="H302" s="95"/>
    </row>
    <row r="303" spans="1:8" s="104" customFormat="1" ht="14.25" thickBot="1" x14ac:dyDescent="0.3">
      <c r="A303" s="96"/>
      <c r="B303" s="365" t="s">
        <v>59</v>
      </c>
      <c r="C303" s="380" t="s">
        <v>240</v>
      </c>
      <c r="D303" s="114" t="s">
        <v>216</v>
      </c>
      <c r="E303" s="263" t="s">
        <v>66</v>
      </c>
      <c r="F303" s="367">
        <v>1</v>
      </c>
      <c r="G303" s="112"/>
      <c r="H303" s="381">
        <f>F303*G303</f>
        <v>0</v>
      </c>
    </row>
    <row r="304" spans="1:8" ht="13.5" thickBot="1" x14ac:dyDescent="0.25">
      <c r="A304" s="354"/>
      <c r="B304" s="389" t="s">
        <v>803</v>
      </c>
      <c r="C304" s="390"/>
      <c r="D304" s="390"/>
      <c r="E304" s="390"/>
      <c r="F304" s="391"/>
      <c r="G304" s="392"/>
      <c r="H304" s="393"/>
    </row>
    <row r="305" spans="1:8" ht="13.5" thickTop="1" x14ac:dyDescent="0.2">
      <c r="A305" s="354"/>
      <c r="B305" s="21"/>
      <c r="C305" s="38"/>
      <c r="D305" s="38"/>
      <c r="E305" s="38"/>
      <c r="F305" s="22"/>
      <c r="G305" s="27"/>
      <c r="H305" s="7"/>
    </row>
    <row r="306" spans="1:8" x14ac:dyDescent="0.2">
      <c r="A306" s="354"/>
      <c r="B306" s="21"/>
      <c r="C306" s="26">
        <v>0</v>
      </c>
      <c r="D306" s="38"/>
      <c r="E306" s="38"/>
      <c r="F306" s="22"/>
      <c r="G306" s="27"/>
      <c r="H306" s="7"/>
    </row>
    <row r="307" spans="1:8" x14ac:dyDescent="0.2">
      <c r="A307" s="168"/>
      <c r="B307" s="21"/>
      <c r="C307" s="38"/>
      <c r="D307" s="38"/>
      <c r="E307" s="38"/>
      <c r="F307" s="22"/>
      <c r="G307" s="38"/>
      <c r="H307" s="5"/>
    </row>
  </sheetData>
  <phoneticPr fontId="3" type="noConversion"/>
  <conditionalFormatting sqref="F18 F45 F48 F82 F84 F86 F116 F137 F139 F161 F250 F275 F278 F302">
    <cfRule type="expression" dxfId="13" priority="46" stopIfTrue="1">
      <formula>$F18&gt;0</formula>
    </cfRule>
  </conditionalFormatting>
  <conditionalFormatting sqref="F46:F47 F279:F301 F253:F274 F162:F249 F117:F136 F87:F115 F49:F81 F19:F44">
    <cfRule type="expression" dxfId="12" priority="45" stopIfTrue="1">
      <formula>$F19&gt;0</formula>
    </cfRule>
  </conditionalFormatting>
  <conditionalFormatting sqref="F83">
    <cfRule type="expression" dxfId="11" priority="44" stopIfTrue="1">
      <formula>$F83&gt;0</formula>
    </cfRule>
  </conditionalFormatting>
  <conditionalFormatting sqref="F138">
    <cfRule type="expression" dxfId="10" priority="43" stopIfTrue="1">
      <formula>$F138&gt;0</formula>
    </cfRule>
  </conditionalFormatting>
  <conditionalFormatting sqref="F276:F277">
    <cfRule type="expression" dxfId="9" priority="38" stopIfTrue="1">
      <formula>$F276&gt;0</formula>
    </cfRule>
  </conditionalFormatting>
  <conditionalFormatting sqref="F303">
    <cfRule type="expression" dxfId="8" priority="35" stopIfTrue="1">
      <formula>$F303&gt;0</formula>
    </cfRule>
  </conditionalFormatting>
  <conditionalFormatting sqref="F251">
    <cfRule type="expression" dxfId="7" priority="24" stopIfTrue="1">
      <formula>$F251&gt;0</formula>
    </cfRule>
  </conditionalFormatting>
  <conditionalFormatting sqref="F140">
    <cfRule type="expression" dxfId="6" priority="23" stopIfTrue="1">
      <formula>$F140&gt;0</formula>
    </cfRule>
  </conditionalFormatting>
  <conditionalFormatting sqref="F141:F160">
    <cfRule type="expression" dxfId="5" priority="22" stopIfTrue="1">
      <formula>$F141&gt;0</formula>
    </cfRule>
  </conditionalFormatting>
  <conditionalFormatting sqref="F252">
    <cfRule type="expression" dxfId="4" priority="20" stopIfTrue="1">
      <formula>$F252&gt;0</formula>
    </cfRule>
  </conditionalFormatting>
  <conditionalFormatting sqref="D15">
    <cfRule type="expression" dxfId="3" priority="13" stopIfTrue="1">
      <formula>#REF!+#REF!+#REF!+#REF!+#REF!+#REF!+#REF!+#REF!&gt;1</formula>
    </cfRule>
  </conditionalFormatting>
  <conditionalFormatting sqref="D16">
    <cfRule type="expression" dxfId="2" priority="8" stopIfTrue="1">
      <formula>#REF!+#REF!+#REF!+#REF!+#REF!+#REF!+#REF!+#REF!&gt;1</formula>
    </cfRule>
  </conditionalFormatting>
  <conditionalFormatting sqref="F15:F16">
    <cfRule type="cellIs" dxfId="1" priority="3" operator="greaterThan">
      <formula>0</formula>
    </cfRule>
  </conditionalFormatting>
  <conditionalFormatting sqref="F15:F16">
    <cfRule type="expression" dxfId="0" priority="4169" stopIfTrue="1">
      <formula>#REF!&gt;0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blackAndWhite="1" r:id="rId1"/>
  <headerFooter alignWithMargins="0">
    <oddFooter>&amp;LTroškovnik, cjenik dijelova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2">
    <tabColor indexed="27"/>
  </sheetPr>
  <dimension ref="A1:Z29"/>
  <sheetViews>
    <sheetView showGridLines="0" showZeros="0" zoomScale="140" zoomScaleNormal="140" workbookViewId="0">
      <selection activeCell="U27" sqref="U27"/>
    </sheetView>
  </sheetViews>
  <sheetFormatPr defaultColWidth="9.140625" defaultRowHeight="12.75" x14ac:dyDescent="0.2"/>
  <cols>
    <col min="1" max="1" width="3.42578125" style="13" customWidth="1"/>
    <col min="2" max="8" width="3.28515625" style="38" customWidth="1"/>
    <col min="9" max="9" width="4" style="38" customWidth="1"/>
    <col min="10" max="11" width="3.28515625" style="38" customWidth="1"/>
    <col min="12" max="12" width="4.28515625" style="38" customWidth="1"/>
    <col min="13" max="24" width="3.28515625" style="38" customWidth="1"/>
    <col min="25" max="26" width="3.28515625" style="13" customWidth="1"/>
    <col min="27" max="27" width="2" style="13" customWidth="1"/>
    <col min="28" max="16384" width="9.140625" style="13"/>
  </cols>
  <sheetData>
    <row r="1" spans="1:26" s="36" customFormat="1" x14ac:dyDescent="0.2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6" ht="13.5" x14ac:dyDescent="0.25">
      <c r="A2" s="1"/>
      <c r="B2" s="398" t="s">
        <v>53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</row>
    <row r="3" spans="1:26" ht="13.5" x14ac:dyDescent="0.25">
      <c r="A3" s="1"/>
      <c r="B3" s="399" t="s">
        <v>758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</row>
    <row r="4" spans="1:26" ht="13.5" x14ac:dyDescent="0.25">
      <c r="A4" s="1"/>
    </row>
    <row r="5" spans="1:26" ht="13.5" x14ac:dyDescent="0.25">
      <c r="A5" s="1"/>
      <c r="B5" s="400" t="s">
        <v>758</v>
      </c>
      <c r="C5" s="400"/>
      <c r="D5" s="400"/>
      <c r="E5" s="400"/>
      <c r="F5" s="400"/>
      <c r="G5" s="400"/>
      <c r="H5" s="400"/>
      <c r="I5" s="400"/>
      <c r="J5" s="400"/>
      <c r="K5" s="401" t="s">
        <v>54</v>
      </c>
      <c r="L5" s="401"/>
      <c r="M5" s="22">
        <v>2</v>
      </c>
      <c r="N5" s="41" t="s">
        <v>788</v>
      </c>
    </row>
    <row r="6" spans="1:26" ht="13.5" x14ac:dyDescent="0.25">
      <c r="A6" s="1"/>
      <c r="B6" s="38" t="s">
        <v>55</v>
      </c>
    </row>
    <row r="7" spans="1:26" ht="13.5" x14ac:dyDescent="0.25">
      <c r="A7" s="1"/>
      <c r="B7" s="42" t="s">
        <v>59</v>
      </c>
      <c r="C7" s="38" t="s">
        <v>762</v>
      </c>
    </row>
    <row r="8" spans="1:26" ht="13.5" x14ac:dyDescent="0.25">
      <c r="A8" s="1"/>
      <c r="B8" s="42" t="s">
        <v>63</v>
      </c>
      <c r="C8" s="38" t="s">
        <v>763</v>
      </c>
    </row>
    <row r="9" spans="1:26" ht="13.5" x14ac:dyDescent="0.25">
      <c r="A9" s="1"/>
      <c r="C9" s="38" t="s">
        <v>56</v>
      </c>
    </row>
    <row r="10" spans="1:26" ht="13.5" x14ac:dyDescent="0.25">
      <c r="A10" s="1"/>
    </row>
    <row r="11" spans="1:26" ht="13.5" x14ac:dyDescent="0.25">
      <c r="A11" s="1"/>
      <c r="B11" s="43" t="s">
        <v>668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12"/>
      <c r="Z11" s="12"/>
    </row>
    <row r="12" spans="1:26" s="15" customFormat="1" ht="13.5" x14ac:dyDescent="0.25">
      <c r="A12" s="1"/>
      <c r="B12" s="44" t="s">
        <v>670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14"/>
      <c r="Z12" s="14"/>
    </row>
    <row r="13" spans="1:26" s="15" customFormat="1" ht="13.5" x14ac:dyDescent="0.25">
      <c r="A13" s="1"/>
      <c r="B13" s="44" t="s">
        <v>669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14"/>
      <c r="Z13" s="14"/>
    </row>
    <row r="14" spans="1:26" s="15" customFormat="1" ht="13.5" x14ac:dyDescent="0.25">
      <c r="A14" s="1"/>
      <c r="B14" s="43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14"/>
      <c r="Z14" s="14"/>
    </row>
    <row r="15" spans="1:26" ht="13.5" x14ac:dyDescent="0.25">
      <c r="A15" s="1"/>
      <c r="B15" s="43" t="s">
        <v>672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2"/>
      <c r="Z15" s="12"/>
    </row>
    <row r="16" spans="1:26" s="15" customFormat="1" ht="13.5" x14ac:dyDescent="0.25">
      <c r="A16" s="1"/>
      <c r="B16" s="44" t="s">
        <v>671</v>
      </c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14"/>
      <c r="Z16" s="14"/>
    </row>
    <row r="17" spans="1:26" ht="13.5" x14ac:dyDescent="0.25">
      <c r="A17" s="1"/>
      <c r="B17" s="43" t="s">
        <v>674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12"/>
      <c r="Z17" s="12"/>
    </row>
    <row r="18" spans="1:26" s="15" customFormat="1" ht="13.5" x14ac:dyDescent="0.25">
      <c r="A18" s="1"/>
      <c r="B18" s="44" t="s">
        <v>673</v>
      </c>
      <c r="C18" s="38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14"/>
      <c r="Z18" s="14"/>
    </row>
    <row r="19" spans="1:26" ht="13.5" x14ac:dyDescent="0.25">
      <c r="A19" s="1"/>
      <c r="B19" s="43" t="s">
        <v>676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12"/>
      <c r="Z19" s="12"/>
    </row>
    <row r="20" spans="1:26" ht="13.5" x14ac:dyDescent="0.25">
      <c r="A20" s="1"/>
      <c r="B20" s="44" t="s">
        <v>675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12"/>
      <c r="Z20" s="12"/>
    </row>
    <row r="21" spans="1:26" ht="13.5" x14ac:dyDescent="0.25">
      <c r="A21" s="1"/>
      <c r="B21" s="44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12"/>
      <c r="Z21" s="12"/>
    </row>
    <row r="22" spans="1:26" s="15" customFormat="1" x14ac:dyDescent="0.2">
      <c r="A22" s="2"/>
      <c r="B22" s="43" t="s">
        <v>677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14"/>
      <c r="Z22" s="14"/>
    </row>
    <row r="23" spans="1:26" s="15" customFormat="1" ht="13.5" x14ac:dyDescent="0.25">
      <c r="A23" s="1"/>
      <c r="B23" s="44" t="s">
        <v>679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14"/>
      <c r="Z23" s="14"/>
    </row>
    <row r="24" spans="1:26" ht="13.5" x14ac:dyDescent="0.25">
      <c r="A24" s="1"/>
      <c r="B24" s="44" t="s">
        <v>678</v>
      </c>
      <c r="C24" s="43"/>
      <c r="D24" s="45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2"/>
      <c r="Z24" s="12"/>
    </row>
    <row r="25" spans="1:26" ht="13.5" x14ac:dyDescent="0.25">
      <c r="A25" s="1"/>
    </row>
    <row r="26" spans="1:26" ht="13.5" x14ac:dyDescent="0.25">
      <c r="A26" s="1"/>
    </row>
    <row r="27" spans="1:26" ht="13.5" x14ac:dyDescent="0.25">
      <c r="A27" s="1"/>
      <c r="U27" s="44"/>
    </row>
    <row r="28" spans="1:26" s="3" customFormat="1" ht="13.5" x14ac:dyDescent="0.25">
      <c r="A28" s="1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44"/>
      <c r="V28" s="38"/>
      <c r="W28" s="38"/>
      <c r="X28" s="38"/>
    </row>
    <row r="29" spans="1:26" ht="13.5" x14ac:dyDescent="0.25">
      <c r="A29" s="1"/>
      <c r="S29" s="22"/>
      <c r="T29" s="22"/>
      <c r="U29" s="44">
        <v>0</v>
      </c>
    </row>
  </sheetData>
  <mergeCells count="4">
    <mergeCell ref="B2:Z2"/>
    <mergeCell ref="B3:Z3"/>
    <mergeCell ref="B5:J5"/>
    <mergeCell ref="K5:L5"/>
  </mergeCells>
  <phoneticPr fontId="3" type="noConversion"/>
  <pageMargins left="0.94488188976377963" right="0.74803149606299213" top="0.98425196850393704" bottom="0.98425196850393704" header="0.51181102362204722" footer="0.51181102362204722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35"/>
    <pageSetUpPr fitToPage="1"/>
  </sheetPr>
  <dimension ref="A10:I52"/>
  <sheetViews>
    <sheetView showGridLines="0" showZeros="0" workbookViewId="0">
      <selection activeCell="D38" sqref="D38"/>
    </sheetView>
  </sheetViews>
  <sheetFormatPr defaultColWidth="8.85546875" defaultRowHeight="12.75" x14ac:dyDescent="0.2"/>
  <cols>
    <col min="1" max="16384" width="8.85546875" style="46"/>
  </cols>
  <sheetData>
    <row r="10" spans="1:9" ht="15" x14ac:dyDescent="0.25">
      <c r="A10" s="403" t="s">
        <v>0</v>
      </c>
      <c r="B10" s="403"/>
      <c r="C10" s="403"/>
      <c r="D10" s="403"/>
      <c r="E10" s="403"/>
      <c r="F10" s="403"/>
      <c r="G10" s="403"/>
      <c r="H10" s="403"/>
      <c r="I10" s="403"/>
    </row>
    <row r="11" spans="1:9" ht="15" x14ac:dyDescent="0.25">
      <c r="A11" s="47"/>
      <c r="B11" s="47"/>
      <c r="C11" s="47"/>
      <c r="D11" s="47"/>
      <c r="E11" s="47"/>
      <c r="F11" s="47"/>
      <c r="G11" s="47"/>
      <c r="H11" s="47"/>
      <c r="I11" s="47"/>
    </row>
    <row r="12" spans="1:9" ht="15" x14ac:dyDescent="0.25">
      <c r="A12" s="403" t="s">
        <v>1</v>
      </c>
      <c r="B12" s="403"/>
      <c r="C12" s="403"/>
      <c r="D12" s="403"/>
      <c r="E12" s="403"/>
      <c r="F12" s="403"/>
      <c r="G12" s="403"/>
      <c r="H12" s="403"/>
      <c r="I12" s="403"/>
    </row>
    <row r="13" spans="1:9" ht="15" x14ac:dyDescent="0.25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15" x14ac:dyDescent="0.25">
      <c r="A14" s="403" t="s">
        <v>758</v>
      </c>
      <c r="B14" s="403"/>
      <c r="C14" s="403"/>
      <c r="D14" s="403"/>
      <c r="E14" s="403"/>
      <c r="F14" s="403"/>
      <c r="G14" s="403"/>
      <c r="H14" s="403"/>
      <c r="I14" s="403"/>
    </row>
    <row r="15" spans="1:9" ht="15" x14ac:dyDescent="0.25">
      <c r="A15" s="403"/>
      <c r="B15" s="403"/>
      <c r="C15" s="403"/>
      <c r="D15" s="403"/>
      <c r="E15" s="403"/>
      <c r="F15" s="403"/>
      <c r="G15" s="403"/>
      <c r="H15" s="403"/>
      <c r="I15" s="403"/>
    </row>
    <row r="52" spans="1:9" ht="16.5" x14ac:dyDescent="0.3">
      <c r="A52" s="402">
        <v>0</v>
      </c>
      <c r="B52" s="402"/>
      <c r="C52" s="402"/>
      <c r="D52" s="402"/>
      <c r="E52" s="402"/>
      <c r="F52" s="402"/>
      <c r="G52" s="402"/>
      <c r="H52" s="402"/>
      <c r="I52" s="402"/>
    </row>
  </sheetData>
  <mergeCells count="5">
    <mergeCell ref="A52:I52"/>
    <mergeCell ref="A10:I10"/>
    <mergeCell ref="A12:I12"/>
    <mergeCell ref="A14:I14"/>
    <mergeCell ref="A15:I15"/>
  </mergeCells>
  <phoneticPr fontId="3" type="noConversion"/>
  <pageMargins left="0.75" right="0.75" top="1" bottom="1" header="0.5" footer="0.5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indexed="42"/>
  </sheetPr>
  <dimension ref="A1:H90"/>
  <sheetViews>
    <sheetView showGridLines="0" showZeros="0" zoomScale="110" zoomScaleNormal="110" workbookViewId="0">
      <selection activeCell="B84" sqref="B84"/>
    </sheetView>
  </sheetViews>
  <sheetFormatPr defaultColWidth="8.85546875" defaultRowHeight="12.75" x14ac:dyDescent="0.2"/>
  <cols>
    <col min="1" max="1" width="2.42578125" style="222" customWidth="1"/>
    <col min="2" max="2" width="5.5703125" style="4" customWidth="1"/>
    <col min="3" max="3" width="11.5703125" style="4" customWidth="1"/>
    <col min="4" max="4" width="36.28515625" style="4" customWidth="1"/>
    <col min="5" max="5" width="4.85546875" style="4" customWidth="1"/>
    <col min="6" max="6" width="5.140625" style="4" customWidth="1"/>
    <col min="7" max="7" width="11.5703125" style="4" customWidth="1"/>
    <col min="8" max="8" width="11.28515625" style="4" customWidth="1"/>
    <col min="9" max="16384" width="8.85546875" style="4"/>
  </cols>
  <sheetData>
    <row r="1" spans="1:8" ht="9.75" customHeight="1" x14ac:dyDescent="0.3">
      <c r="A1" s="48"/>
      <c r="B1" s="49"/>
      <c r="C1" s="50"/>
      <c r="D1" s="50"/>
      <c r="E1" s="50"/>
      <c r="F1" s="50"/>
      <c r="G1" s="51"/>
      <c r="H1" s="52"/>
    </row>
    <row r="2" spans="1:8" ht="16.5" customHeight="1" x14ac:dyDescent="0.3">
      <c r="A2" s="48"/>
      <c r="B2" s="53" t="s">
        <v>758</v>
      </c>
      <c r="C2" s="5"/>
      <c r="D2" s="5"/>
      <c r="E2" s="5"/>
      <c r="F2" s="54"/>
      <c r="G2" s="55"/>
      <c r="H2" s="5"/>
    </row>
    <row r="3" spans="1:8" ht="16.5" customHeight="1" x14ac:dyDescent="0.3">
      <c r="A3" s="48"/>
      <c r="B3" s="56" t="s">
        <v>759</v>
      </c>
      <c r="C3" s="57"/>
      <c r="D3" s="5"/>
      <c r="E3" s="5"/>
      <c r="F3" s="56"/>
      <c r="G3" s="55"/>
      <c r="H3" s="5"/>
    </row>
    <row r="4" spans="1:8" ht="16.5" customHeight="1" x14ac:dyDescent="0.3">
      <c r="A4" s="48"/>
      <c r="B4" s="56" t="s">
        <v>761</v>
      </c>
      <c r="C4" s="57"/>
      <c r="D4" s="5"/>
      <c r="E4" s="5"/>
      <c r="F4" s="56"/>
      <c r="G4" s="55"/>
      <c r="H4" s="5"/>
    </row>
    <row r="5" spans="1:8" ht="13.5" x14ac:dyDescent="0.25">
      <c r="A5" s="48"/>
      <c r="B5" s="59" t="s">
        <v>789</v>
      </c>
      <c r="C5" s="5"/>
      <c r="D5" s="5"/>
      <c r="E5" s="5"/>
      <c r="F5" s="58"/>
      <c r="G5" s="55"/>
      <c r="H5" s="5"/>
    </row>
    <row r="6" spans="1:8" ht="13.5" x14ac:dyDescent="0.25">
      <c r="A6" s="48"/>
      <c r="B6" s="60"/>
      <c r="C6" s="56"/>
      <c r="D6" s="5"/>
      <c r="E6" s="5"/>
      <c r="F6" s="5"/>
      <c r="G6" s="5"/>
      <c r="H6" s="5"/>
    </row>
    <row r="7" spans="1:8" s="65" customFormat="1" ht="16.5" customHeight="1" x14ac:dyDescent="0.3">
      <c r="A7" s="61"/>
      <c r="B7" s="62" t="s">
        <v>59</v>
      </c>
      <c r="C7" s="63" t="s">
        <v>762</v>
      </c>
      <c r="D7" s="64"/>
      <c r="E7" s="64"/>
      <c r="F7" s="64"/>
      <c r="G7" s="64"/>
      <c r="H7" s="50"/>
    </row>
    <row r="8" spans="1:8" ht="13.5" x14ac:dyDescent="0.25">
      <c r="A8" s="48"/>
      <c r="B8" s="60"/>
      <c r="C8" s="66" t="s">
        <v>38</v>
      </c>
      <c r="D8" s="5"/>
      <c r="E8" s="5"/>
      <c r="F8" s="5"/>
      <c r="G8" s="5"/>
      <c r="H8" s="5"/>
    </row>
    <row r="9" spans="1:8" ht="14.25" thickBot="1" x14ac:dyDescent="0.3">
      <c r="A9" s="48"/>
      <c r="B9" s="60"/>
      <c r="C9" s="5"/>
      <c r="D9" s="5"/>
      <c r="E9" s="5"/>
      <c r="F9" s="5"/>
      <c r="G9" s="5"/>
      <c r="H9" s="5"/>
    </row>
    <row r="10" spans="1:8" ht="26.25" thickBot="1" x14ac:dyDescent="0.3">
      <c r="A10" s="61"/>
      <c r="B10" s="67" t="s">
        <v>43</v>
      </c>
      <c r="C10" s="68" t="s">
        <v>215</v>
      </c>
      <c r="D10" s="69" t="s">
        <v>228</v>
      </c>
      <c r="E10" s="70" t="s">
        <v>44</v>
      </c>
      <c r="F10" s="9" t="s">
        <v>45</v>
      </c>
      <c r="G10" s="71" t="s">
        <v>786</v>
      </c>
      <c r="H10" s="72" t="s">
        <v>787</v>
      </c>
    </row>
    <row r="11" spans="1:8" ht="6.75" customHeight="1" x14ac:dyDescent="0.25">
      <c r="A11" s="48"/>
      <c r="B11" s="73"/>
      <c r="C11" s="74"/>
      <c r="D11" s="75"/>
      <c r="E11" s="73"/>
      <c r="F11" s="73"/>
      <c r="G11" s="76"/>
      <c r="H11" s="76"/>
    </row>
    <row r="12" spans="1:8" ht="6.75" customHeight="1" thickBot="1" x14ac:dyDescent="0.3">
      <c r="A12" s="48"/>
      <c r="B12" s="73"/>
      <c r="C12" s="77"/>
      <c r="D12" s="78"/>
      <c r="E12" s="73"/>
      <c r="F12" s="73"/>
      <c r="G12" s="76"/>
      <c r="H12" s="76"/>
    </row>
    <row r="13" spans="1:8" s="65" customFormat="1" ht="16.5" customHeight="1" x14ac:dyDescent="0.3">
      <c r="A13" s="48"/>
      <c r="B13" s="79" t="s">
        <v>709</v>
      </c>
      <c r="C13" s="80"/>
      <c r="D13" s="80"/>
      <c r="E13" s="80"/>
      <c r="F13" s="80"/>
      <c r="G13" s="81"/>
      <c r="H13" s="82"/>
    </row>
    <row r="14" spans="1:8" ht="9" customHeight="1" thickBot="1" x14ac:dyDescent="0.3">
      <c r="A14" s="48"/>
      <c r="B14" s="83"/>
      <c r="C14" s="5"/>
      <c r="D14" s="5"/>
      <c r="E14" s="5"/>
      <c r="F14" s="5"/>
      <c r="G14" s="5"/>
      <c r="H14" s="84"/>
    </row>
    <row r="15" spans="1:8" ht="13.5" x14ac:dyDescent="0.25">
      <c r="A15" s="48"/>
      <c r="B15" s="85" t="s">
        <v>744</v>
      </c>
      <c r="C15" s="86"/>
      <c r="D15" s="86"/>
      <c r="E15" s="86"/>
      <c r="F15" s="87"/>
      <c r="G15" s="87"/>
      <c r="H15" s="88"/>
    </row>
    <row r="16" spans="1:8" ht="13.5" customHeight="1" x14ac:dyDescent="0.25">
      <c r="A16" s="89"/>
      <c r="B16" s="90" t="s">
        <v>19</v>
      </c>
      <c r="C16" s="91" t="s">
        <v>40</v>
      </c>
      <c r="D16" s="92"/>
      <c r="E16" s="93" t="s">
        <v>66</v>
      </c>
      <c r="F16" s="94">
        <v>2</v>
      </c>
      <c r="G16" s="92"/>
      <c r="H16" s="95"/>
    </row>
    <row r="17" spans="1:8" s="104" customFormat="1" ht="13.5" x14ac:dyDescent="0.25">
      <c r="A17" s="96"/>
      <c r="B17" s="97" t="s">
        <v>59</v>
      </c>
      <c r="C17" s="98" t="s">
        <v>182</v>
      </c>
      <c r="D17" s="99" t="s">
        <v>124</v>
      </c>
      <c r="E17" s="100" t="s">
        <v>66</v>
      </c>
      <c r="F17" s="101">
        <v>2</v>
      </c>
      <c r="G17" s="102"/>
      <c r="H17" s="103">
        <f>F17*G17</f>
        <v>0</v>
      </c>
    </row>
    <row r="18" spans="1:8" s="104" customFormat="1" ht="13.5" x14ac:dyDescent="0.25">
      <c r="A18" s="89"/>
      <c r="B18" s="97" t="s">
        <v>63</v>
      </c>
      <c r="C18" s="98" t="s">
        <v>60</v>
      </c>
      <c r="D18" s="99" t="s">
        <v>61</v>
      </c>
      <c r="E18" s="100" t="s">
        <v>62</v>
      </c>
      <c r="F18" s="105">
        <v>2</v>
      </c>
      <c r="G18" s="102"/>
      <c r="H18" s="103">
        <f>F18*G18</f>
        <v>0</v>
      </c>
    </row>
    <row r="19" spans="1:8" ht="13.5" x14ac:dyDescent="0.25">
      <c r="A19" s="106"/>
      <c r="B19" s="90" t="s">
        <v>20</v>
      </c>
      <c r="C19" s="91" t="s">
        <v>680</v>
      </c>
      <c r="D19" s="92"/>
      <c r="E19" s="93" t="s">
        <v>66</v>
      </c>
      <c r="F19" s="94">
        <v>1</v>
      </c>
      <c r="G19" s="92"/>
      <c r="H19" s="95"/>
    </row>
    <row r="20" spans="1:8" s="104" customFormat="1" ht="13.5" customHeight="1" x14ac:dyDescent="0.25">
      <c r="A20" s="48"/>
      <c r="B20" s="97" t="s">
        <v>59</v>
      </c>
      <c r="C20" s="10" t="s">
        <v>361</v>
      </c>
      <c r="D20" s="99" t="s">
        <v>268</v>
      </c>
      <c r="E20" s="107" t="s">
        <v>62</v>
      </c>
      <c r="F20" s="101">
        <v>1</v>
      </c>
      <c r="G20" s="102"/>
      <c r="H20" s="103">
        <f>F20*G20</f>
        <v>0</v>
      </c>
    </row>
    <row r="21" spans="1:8" s="104" customFormat="1" ht="13.5" x14ac:dyDescent="0.25">
      <c r="A21" s="48"/>
      <c r="B21" s="97" t="s">
        <v>63</v>
      </c>
      <c r="C21" s="98" t="s">
        <v>128</v>
      </c>
      <c r="D21" s="99" t="s">
        <v>183</v>
      </c>
      <c r="E21" s="107" t="s">
        <v>122</v>
      </c>
      <c r="F21" s="101">
        <v>5</v>
      </c>
      <c r="G21" s="102"/>
      <c r="H21" s="103">
        <f>F21*G21</f>
        <v>0</v>
      </c>
    </row>
    <row r="22" spans="1:8" s="104" customFormat="1" ht="26.25" x14ac:dyDescent="0.25">
      <c r="A22" s="96"/>
      <c r="B22" s="108" t="s">
        <v>64</v>
      </c>
      <c r="C22" s="109" t="s">
        <v>16</v>
      </c>
      <c r="D22" s="110" t="s">
        <v>588</v>
      </c>
      <c r="E22" s="111" t="s">
        <v>66</v>
      </c>
      <c r="F22" s="101">
        <v>1</v>
      </c>
      <c r="G22" s="112"/>
      <c r="H22" s="103">
        <f>F22*G22</f>
        <v>0</v>
      </c>
    </row>
    <row r="23" spans="1:8" ht="13.5" x14ac:dyDescent="0.25">
      <c r="A23" s="89"/>
      <c r="B23" s="90" t="s">
        <v>21</v>
      </c>
      <c r="C23" s="91" t="s">
        <v>272</v>
      </c>
      <c r="D23" s="92"/>
      <c r="E23" s="93" t="s">
        <v>66</v>
      </c>
      <c r="F23" s="94">
        <v>1</v>
      </c>
      <c r="G23" s="92"/>
      <c r="H23" s="95"/>
    </row>
    <row r="24" spans="1:8" s="104" customFormat="1" ht="13.5" x14ac:dyDescent="0.25">
      <c r="A24" s="61"/>
      <c r="B24" s="97" t="s">
        <v>59</v>
      </c>
      <c r="C24" s="98" t="s">
        <v>319</v>
      </c>
      <c r="D24" s="99" t="s">
        <v>320</v>
      </c>
      <c r="E24" s="113" t="s">
        <v>66</v>
      </c>
      <c r="F24" s="101">
        <v>1</v>
      </c>
      <c r="G24" s="102"/>
      <c r="H24" s="103">
        <f>F24*G24</f>
        <v>0</v>
      </c>
    </row>
    <row r="25" spans="1:8" s="104" customFormat="1" ht="13.5" x14ac:dyDescent="0.25">
      <c r="A25" s="48"/>
      <c r="B25" s="97" t="s">
        <v>64</v>
      </c>
      <c r="C25" s="98" t="s">
        <v>4</v>
      </c>
      <c r="D25" s="99" t="s">
        <v>5</v>
      </c>
      <c r="E25" s="113" t="s">
        <v>66</v>
      </c>
      <c r="F25" s="101">
        <v>1</v>
      </c>
      <c r="G25" s="102"/>
      <c r="H25" s="103">
        <f>F25*G25</f>
        <v>0</v>
      </c>
    </row>
    <row r="26" spans="1:8" s="104" customFormat="1" ht="13.5" customHeight="1" x14ac:dyDescent="0.25">
      <c r="A26" s="48"/>
      <c r="B26" s="97" t="s">
        <v>64</v>
      </c>
      <c r="C26" s="98" t="s">
        <v>6</v>
      </c>
      <c r="D26" s="99" t="s">
        <v>7</v>
      </c>
      <c r="E26" s="113" t="s">
        <v>66</v>
      </c>
      <c r="F26" s="101">
        <v>1</v>
      </c>
      <c r="G26" s="102"/>
      <c r="H26" s="103">
        <f>F26*G26</f>
        <v>0</v>
      </c>
    </row>
    <row r="27" spans="1:8" ht="13.5" customHeight="1" x14ac:dyDescent="0.25">
      <c r="A27" s="89"/>
      <c r="B27" s="90" t="s">
        <v>22</v>
      </c>
      <c r="C27" s="91" t="s">
        <v>273</v>
      </c>
      <c r="D27" s="92"/>
      <c r="E27" s="93" t="s">
        <v>66</v>
      </c>
      <c r="F27" s="94">
        <v>1</v>
      </c>
      <c r="G27" s="92"/>
      <c r="H27" s="95"/>
    </row>
    <row r="28" spans="1:8" s="104" customFormat="1" ht="13.5" x14ac:dyDescent="0.25">
      <c r="A28" s="61"/>
      <c r="B28" s="97" t="s">
        <v>59</v>
      </c>
      <c r="C28" s="98" t="s">
        <v>153</v>
      </c>
      <c r="D28" s="99" t="s">
        <v>3</v>
      </c>
      <c r="E28" s="107" t="s">
        <v>66</v>
      </c>
      <c r="F28" s="101">
        <v>1</v>
      </c>
      <c r="G28" s="102"/>
      <c r="H28" s="103">
        <f>F28*G28</f>
        <v>0</v>
      </c>
    </row>
    <row r="29" spans="1:8" ht="13.5" customHeight="1" x14ac:dyDescent="0.25">
      <c r="A29" s="106"/>
      <c r="B29" s="90" t="s">
        <v>23</v>
      </c>
      <c r="C29" s="91" t="s">
        <v>41</v>
      </c>
      <c r="D29" s="92"/>
      <c r="E29" s="93"/>
      <c r="F29" s="94">
        <v>1</v>
      </c>
      <c r="G29" s="92"/>
      <c r="H29" s="95"/>
    </row>
    <row r="30" spans="1:8" s="104" customFormat="1" ht="13.5" x14ac:dyDescent="0.25">
      <c r="A30" s="61"/>
      <c r="B30" s="97" t="s">
        <v>59</v>
      </c>
      <c r="C30" s="98" t="s">
        <v>8</v>
      </c>
      <c r="D30" s="114" t="s">
        <v>184</v>
      </c>
      <c r="E30" s="107" t="s">
        <v>66</v>
      </c>
      <c r="F30" s="101">
        <v>1</v>
      </c>
      <c r="G30" s="102"/>
      <c r="H30" s="103">
        <f>F30*G30</f>
        <v>0</v>
      </c>
    </row>
    <row r="31" spans="1:8" s="104" customFormat="1" ht="13.5" x14ac:dyDescent="0.25">
      <c r="A31" s="61"/>
      <c r="B31" s="97" t="s">
        <v>63</v>
      </c>
      <c r="C31" s="98" t="s">
        <v>9</v>
      </c>
      <c r="D31" s="114" t="s">
        <v>185</v>
      </c>
      <c r="E31" s="107" t="s">
        <v>66</v>
      </c>
      <c r="F31" s="101">
        <v>80</v>
      </c>
      <c r="G31" s="102"/>
      <c r="H31" s="103">
        <f>F31*G31</f>
        <v>0</v>
      </c>
    </row>
    <row r="32" spans="1:8" s="104" customFormat="1" ht="13.5" customHeight="1" x14ac:dyDescent="0.25">
      <c r="A32" s="61"/>
      <c r="B32" s="97" t="s">
        <v>64</v>
      </c>
      <c r="C32" s="10" t="s">
        <v>274</v>
      </c>
      <c r="D32" s="99" t="s">
        <v>275</v>
      </c>
      <c r="E32" s="107" t="s">
        <v>66</v>
      </c>
      <c r="F32" s="101">
        <v>1</v>
      </c>
      <c r="G32" s="102"/>
      <c r="H32" s="103">
        <f>F32*G32</f>
        <v>0</v>
      </c>
    </row>
    <row r="33" spans="1:8" ht="13.5" customHeight="1" x14ac:dyDescent="0.25">
      <c r="A33" s="106"/>
      <c r="B33" s="90" t="s">
        <v>86</v>
      </c>
      <c r="C33" s="91" t="s">
        <v>276</v>
      </c>
      <c r="D33" s="92"/>
      <c r="E33" s="93" t="s">
        <v>66</v>
      </c>
      <c r="F33" s="94">
        <v>1</v>
      </c>
      <c r="G33" s="92"/>
      <c r="H33" s="95"/>
    </row>
    <row r="34" spans="1:8" s="104" customFormat="1" ht="13.5" x14ac:dyDescent="0.25">
      <c r="A34" s="48"/>
      <c r="B34" s="97" t="s">
        <v>59</v>
      </c>
      <c r="C34" s="98" t="s">
        <v>234</v>
      </c>
      <c r="D34" s="114" t="s">
        <v>186</v>
      </c>
      <c r="E34" s="107" t="s">
        <v>62</v>
      </c>
      <c r="F34" s="101">
        <v>1</v>
      </c>
      <c r="G34" s="102"/>
      <c r="H34" s="103">
        <f>F34*G34</f>
        <v>0</v>
      </c>
    </row>
    <row r="35" spans="1:8" s="104" customFormat="1" ht="13.5" customHeight="1" thickBot="1" x14ac:dyDescent="0.3">
      <c r="A35" s="61"/>
      <c r="B35" s="97" t="s">
        <v>63</v>
      </c>
      <c r="C35" s="10" t="s">
        <v>233</v>
      </c>
      <c r="D35" s="99" t="s">
        <v>10</v>
      </c>
      <c r="E35" s="113" t="s">
        <v>66</v>
      </c>
      <c r="F35" s="115">
        <v>1</v>
      </c>
      <c r="G35" s="112"/>
      <c r="H35" s="103">
        <f>F35*G35</f>
        <v>0</v>
      </c>
    </row>
    <row r="36" spans="1:8" ht="14.25" customHeight="1" thickBot="1" x14ac:dyDescent="0.3">
      <c r="A36" s="61"/>
      <c r="B36" s="116" t="s">
        <v>745</v>
      </c>
      <c r="C36" s="117"/>
      <c r="D36" s="117"/>
      <c r="E36" s="117"/>
      <c r="F36" s="118"/>
      <c r="G36" s="118"/>
      <c r="H36" s="119">
        <f>SUM(H17:H35)</f>
        <v>0</v>
      </c>
    </row>
    <row r="37" spans="1:8" ht="13.5" customHeight="1" thickTop="1" x14ac:dyDescent="0.2">
      <c r="A37" s="120"/>
      <c r="B37" s="83"/>
      <c r="C37" s="5"/>
      <c r="D37" s="5"/>
      <c r="E37" s="5"/>
      <c r="F37" s="5"/>
      <c r="G37" s="7"/>
      <c r="H37" s="121"/>
    </row>
    <row r="38" spans="1:8" ht="13.5" customHeight="1" thickBot="1" x14ac:dyDescent="0.25">
      <c r="A38" s="120"/>
      <c r="B38" s="83"/>
      <c r="C38" s="5"/>
      <c r="D38" s="5"/>
      <c r="E38" s="5"/>
      <c r="F38" s="5"/>
      <c r="G38" s="7"/>
      <c r="H38" s="121"/>
    </row>
    <row r="39" spans="1:8" ht="12.75" customHeight="1" x14ac:dyDescent="0.2">
      <c r="A39" s="120"/>
      <c r="B39" s="85" t="s">
        <v>790</v>
      </c>
      <c r="C39" s="86"/>
      <c r="D39" s="86"/>
      <c r="E39" s="86"/>
      <c r="F39" s="122"/>
      <c r="G39" s="87"/>
      <c r="H39" s="88"/>
    </row>
    <row r="40" spans="1:8" s="104" customFormat="1" ht="13.5" customHeight="1" x14ac:dyDescent="0.25">
      <c r="A40" s="96"/>
      <c r="B40" s="123" t="s">
        <v>59</v>
      </c>
      <c r="C40" s="124" t="s">
        <v>789</v>
      </c>
      <c r="D40" s="125" t="s">
        <v>716</v>
      </c>
      <c r="E40" s="126" t="s">
        <v>66</v>
      </c>
      <c r="F40" s="127">
        <v>2</v>
      </c>
      <c r="G40" s="128"/>
      <c r="H40" s="129">
        <f t="shared" ref="H40:H46" si="0">F40*G40</f>
        <v>0</v>
      </c>
    </row>
    <row r="41" spans="1:8" s="104" customFormat="1" ht="13.5" customHeight="1" x14ac:dyDescent="0.25">
      <c r="A41" s="96"/>
      <c r="B41" s="123" t="s">
        <v>63</v>
      </c>
      <c r="C41" s="124" t="s">
        <v>789</v>
      </c>
      <c r="D41" s="125" t="s">
        <v>717</v>
      </c>
      <c r="E41" s="126" t="s">
        <v>66</v>
      </c>
      <c r="F41" s="130">
        <v>1</v>
      </c>
      <c r="G41" s="128"/>
      <c r="H41" s="131">
        <f t="shared" si="0"/>
        <v>0</v>
      </c>
    </row>
    <row r="42" spans="1:8" s="104" customFormat="1" ht="13.5" customHeight="1" x14ac:dyDescent="0.25">
      <c r="A42" s="96"/>
      <c r="B42" s="123" t="s">
        <v>64</v>
      </c>
      <c r="C42" s="124" t="s">
        <v>789</v>
      </c>
      <c r="D42" s="125" t="s">
        <v>718</v>
      </c>
      <c r="E42" s="126" t="s">
        <v>66</v>
      </c>
      <c r="F42" s="130">
        <v>1</v>
      </c>
      <c r="G42" s="128"/>
      <c r="H42" s="131">
        <f t="shared" si="0"/>
        <v>0</v>
      </c>
    </row>
    <row r="43" spans="1:8" s="104" customFormat="1" ht="13.5" customHeight="1" x14ac:dyDescent="0.25">
      <c r="A43" s="96"/>
      <c r="B43" s="123" t="s">
        <v>65</v>
      </c>
      <c r="C43" s="124" t="s">
        <v>789</v>
      </c>
      <c r="D43" s="125" t="s">
        <v>719</v>
      </c>
      <c r="E43" s="126" t="s">
        <v>66</v>
      </c>
      <c r="F43" s="130">
        <v>1</v>
      </c>
      <c r="G43" s="128"/>
      <c r="H43" s="131">
        <f t="shared" si="0"/>
        <v>0</v>
      </c>
    </row>
    <row r="44" spans="1:8" s="104" customFormat="1" ht="13.5" customHeight="1" x14ac:dyDescent="0.25">
      <c r="A44" s="96"/>
      <c r="B44" s="123" t="s">
        <v>67</v>
      </c>
      <c r="C44" s="124" t="s">
        <v>789</v>
      </c>
      <c r="D44" s="125" t="s">
        <v>720</v>
      </c>
      <c r="E44" s="126" t="s">
        <v>66</v>
      </c>
      <c r="F44" s="130">
        <v>1</v>
      </c>
      <c r="G44" s="128"/>
      <c r="H44" s="131">
        <f t="shared" si="0"/>
        <v>0</v>
      </c>
    </row>
    <row r="45" spans="1:8" s="104" customFormat="1" ht="13.5" customHeight="1" x14ac:dyDescent="0.25">
      <c r="A45" s="96"/>
      <c r="B45" s="123" t="s">
        <v>69</v>
      </c>
      <c r="C45" s="124" t="s">
        <v>789</v>
      </c>
      <c r="D45" s="125" t="s">
        <v>721</v>
      </c>
      <c r="E45" s="126" t="s">
        <v>66</v>
      </c>
      <c r="F45" s="130">
        <v>1</v>
      </c>
      <c r="G45" s="128"/>
      <c r="H45" s="131">
        <f t="shared" si="0"/>
        <v>0</v>
      </c>
    </row>
    <row r="46" spans="1:8" s="104" customFormat="1" ht="38.25" x14ac:dyDescent="0.25">
      <c r="A46" s="96"/>
      <c r="B46" s="132" t="s">
        <v>71</v>
      </c>
      <c r="C46" s="133"/>
      <c r="D46" s="134" t="s">
        <v>723</v>
      </c>
      <c r="E46" s="135" t="s">
        <v>62</v>
      </c>
      <c r="F46" s="136">
        <v>1</v>
      </c>
      <c r="G46" s="137"/>
      <c r="H46" s="138">
        <f t="shared" si="0"/>
        <v>0</v>
      </c>
    </row>
    <row r="47" spans="1:8" s="104" customFormat="1" ht="6.75" customHeight="1" thickBot="1" x14ac:dyDescent="0.3">
      <c r="A47" s="96"/>
      <c r="B47" s="139"/>
      <c r="C47" s="140"/>
      <c r="D47" s="141"/>
      <c r="E47" s="142"/>
      <c r="F47" s="143"/>
      <c r="G47" s="144"/>
      <c r="H47" s="145"/>
    </row>
    <row r="48" spans="1:8" ht="14.25" thickBot="1" x14ac:dyDescent="0.3">
      <c r="A48" s="48"/>
      <c r="B48" s="116" t="s">
        <v>791</v>
      </c>
      <c r="C48" s="117"/>
      <c r="D48" s="117"/>
      <c r="E48" s="117"/>
      <c r="F48" s="146"/>
      <c r="G48" s="118"/>
      <c r="H48" s="119">
        <f>SUM(H40:H47)</f>
        <v>0</v>
      </c>
    </row>
    <row r="49" spans="1:8" ht="14.25" thickTop="1" x14ac:dyDescent="0.25">
      <c r="A49" s="61"/>
      <c r="B49" s="83"/>
      <c r="C49" s="5"/>
      <c r="D49" s="5"/>
      <c r="E49" s="5"/>
      <c r="F49" s="5"/>
      <c r="G49" s="7"/>
      <c r="H49" s="121"/>
    </row>
    <row r="50" spans="1:8" ht="14.25" thickBot="1" x14ac:dyDescent="0.3">
      <c r="A50" s="61"/>
      <c r="B50" s="83"/>
      <c r="C50" s="18"/>
      <c r="D50" s="18"/>
      <c r="E50" s="5"/>
      <c r="F50" s="5"/>
      <c r="G50" s="7"/>
      <c r="H50" s="121"/>
    </row>
    <row r="51" spans="1:8" ht="13.5" x14ac:dyDescent="0.25">
      <c r="A51" s="61"/>
      <c r="B51" s="85" t="s">
        <v>222</v>
      </c>
      <c r="C51" s="86"/>
      <c r="D51" s="86"/>
      <c r="E51" s="86"/>
      <c r="F51" s="87"/>
      <c r="G51" s="87"/>
      <c r="H51" s="88"/>
    </row>
    <row r="52" spans="1:8" ht="13.5" x14ac:dyDescent="0.25">
      <c r="A52" s="61"/>
      <c r="B52" s="147" t="s">
        <v>744</v>
      </c>
      <c r="C52" s="5"/>
      <c r="D52" s="5"/>
      <c r="E52" s="148"/>
      <c r="F52" s="148"/>
      <c r="G52" s="149"/>
      <c r="H52" s="121">
        <f>H36</f>
        <v>0</v>
      </c>
    </row>
    <row r="53" spans="1:8" ht="13.5" x14ac:dyDescent="0.25">
      <c r="A53" s="61"/>
      <c r="B53" s="83" t="s">
        <v>790</v>
      </c>
      <c r="C53" s="5"/>
      <c r="D53" s="5"/>
      <c r="E53" s="150"/>
      <c r="F53" s="150"/>
      <c r="G53" s="151"/>
      <c r="H53" s="152">
        <f>H48</f>
        <v>0</v>
      </c>
    </row>
    <row r="54" spans="1:8" ht="7.9" customHeight="1" thickBot="1" x14ac:dyDescent="0.35">
      <c r="A54" s="61"/>
      <c r="B54" s="153"/>
      <c r="C54" s="50"/>
      <c r="D54" s="50"/>
      <c r="E54" s="50"/>
      <c r="F54" s="50"/>
      <c r="G54" s="51"/>
      <c r="H54" s="154"/>
    </row>
    <row r="55" spans="1:8" ht="14.25" thickBot="1" x14ac:dyDescent="0.3">
      <c r="A55" s="61"/>
      <c r="B55" s="155" t="s">
        <v>223</v>
      </c>
      <c r="C55" s="156"/>
      <c r="D55" s="156"/>
      <c r="E55" s="156"/>
      <c r="F55" s="157"/>
      <c r="G55" s="157"/>
      <c r="H55" s="158">
        <f>SUM(H52:H54)</f>
        <v>0</v>
      </c>
    </row>
    <row r="56" spans="1:8" ht="14.25" thickTop="1" x14ac:dyDescent="0.25">
      <c r="A56" s="61"/>
      <c r="B56" s="21"/>
      <c r="C56" s="18"/>
      <c r="D56" s="159"/>
      <c r="E56" s="38"/>
      <c r="F56" s="38"/>
      <c r="G56" s="27"/>
      <c r="H56" s="27"/>
    </row>
    <row r="57" spans="1:8" ht="14.25" thickBot="1" x14ac:dyDescent="0.3">
      <c r="A57" s="61"/>
      <c r="B57" s="21"/>
      <c r="C57" s="5"/>
      <c r="D57" s="38"/>
      <c r="E57" s="38"/>
      <c r="F57" s="38"/>
      <c r="G57" s="27"/>
      <c r="H57" s="7"/>
    </row>
    <row r="58" spans="1:8" s="65" customFormat="1" ht="16.5" x14ac:dyDescent="0.3">
      <c r="A58" s="61"/>
      <c r="B58" s="160" t="s">
        <v>710</v>
      </c>
      <c r="C58" s="161"/>
      <c r="D58" s="161"/>
      <c r="E58" s="161"/>
      <c r="F58" s="161"/>
      <c r="G58" s="162"/>
      <c r="H58" s="163"/>
    </row>
    <row r="59" spans="1:8" ht="9" customHeight="1" thickBot="1" x14ac:dyDescent="0.3">
      <c r="A59" s="61"/>
      <c r="B59" s="83"/>
      <c r="C59" s="5"/>
      <c r="D59" s="5"/>
      <c r="E59" s="5"/>
      <c r="F59" s="5"/>
      <c r="G59" s="7"/>
      <c r="H59" s="121"/>
    </row>
    <row r="60" spans="1:8" ht="13.5" x14ac:dyDescent="0.25">
      <c r="A60" s="61"/>
      <c r="B60" s="164" t="s">
        <v>746</v>
      </c>
      <c r="C60" s="165"/>
      <c r="D60" s="165"/>
      <c r="E60" s="165"/>
      <c r="F60" s="166"/>
      <c r="G60" s="166"/>
      <c r="H60" s="167"/>
    </row>
    <row r="61" spans="1:8" ht="13.5" thickBot="1" x14ac:dyDescent="0.25">
      <c r="A61" s="168"/>
      <c r="B61" s="97" t="s">
        <v>59</v>
      </c>
      <c r="C61" s="169"/>
      <c r="D61" s="170" t="s">
        <v>271</v>
      </c>
      <c r="E61" s="31"/>
      <c r="F61" s="31">
        <v>0</v>
      </c>
      <c r="G61" s="171"/>
      <c r="H61" s="172"/>
    </row>
    <row r="62" spans="1:8" ht="14.25" thickBot="1" x14ac:dyDescent="0.3">
      <c r="A62" s="61"/>
      <c r="B62" s="173" t="s">
        <v>747</v>
      </c>
      <c r="C62" s="174"/>
      <c r="D62" s="174"/>
      <c r="E62" s="174"/>
      <c r="F62" s="175"/>
      <c r="G62" s="175"/>
      <c r="H62" s="176">
        <f>SUM(H61:H61)</f>
        <v>0</v>
      </c>
    </row>
    <row r="63" spans="1:8" s="181" customFormat="1" ht="14.25" thickTop="1" x14ac:dyDescent="0.25">
      <c r="A63" s="96"/>
      <c r="B63" s="177"/>
      <c r="C63" s="178"/>
      <c r="D63" s="178"/>
      <c r="E63" s="178"/>
      <c r="F63" s="178"/>
      <c r="G63" s="179"/>
      <c r="H63" s="180"/>
    </row>
    <row r="64" spans="1:8" s="181" customFormat="1" ht="14.25" thickBot="1" x14ac:dyDescent="0.3">
      <c r="A64" s="96"/>
      <c r="B64" s="177"/>
      <c r="C64" s="178"/>
      <c r="D64" s="178"/>
      <c r="E64" s="178"/>
      <c r="F64" s="178"/>
      <c r="G64" s="179"/>
      <c r="H64" s="180"/>
    </row>
    <row r="65" spans="1:8" ht="13.5" x14ac:dyDescent="0.25">
      <c r="A65" s="61"/>
      <c r="B65" s="164" t="s">
        <v>792</v>
      </c>
      <c r="C65" s="165"/>
      <c r="D65" s="165"/>
      <c r="E65" s="165"/>
      <c r="F65" s="182"/>
      <c r="G65" s="166"/>
      <c r="H65" s="167"/>
    </row>
    <row r="66" spans="1:8" s="104" customFormat="1" ht="13.5" customHeight="1" x14ac:dyDescent="0.25">
      <c r="A66" s="96"/>
      <c r="B66" s="123" t="s">
        <v>59</v>
      </c>
      <c r="C66" s="124" t="s">
        <v>789</v>
      </c>
      <c r="D66" s="125" t="s">
        <v>725</v>
      </c>
      <c r="E66" s="126" t="s">
        <v>66</v>
      </c>
      <c r="F66" s="223">
        <v>2</v>
      </c>
      <c r="G66" s="128"/>
      <c r="H66" s="129">
        <f t="shared" ref="H66:H72" si="1">F66*G66</f>
        <v>0</v>
      </c>
    </row>
    <row r="67" spans="1:8" s="104" customFormat="1" ht="13.5" customHeight="1" x14ac:dyDescent="0.25">
      <c r="A67" s="96"/>
      <c r="B67" s="123" t="s">
        <v>63</v>
      </c>
      <c r="C67" s="124" t="s">
        <v>789</v>
      </c>
      <c r="D67" s="125" t="s">
        <v>726</v>
      </c>
      <c r="E67" s="126" t="s">
        <v>66</v>
      </c>
      <c r="F67" s="130">
        <v>1</v>
      </c>
      <c r="G67" s="128"/>
      <c r="H67" s="131">
        <f t="shared" si="1"/>
        <v>0</v>
      </c>
    </row>
    <row r="68" spans="1:8" s="104" customFormat="1" ht="13.5" customHeight="1" x14ac:dyDescent="0.25">
      <c r="A68" s="96"/>
      <c r="B68" s="123" t="s">
        <v>64</v>
      </c>
      <c r="C68" s="124" t="s">
        <v>789</v>
      </c>
      <c r="D68" s="125" t="s">
        <v>727</v>
      </c>
      <c r="E68" s="126" t="s">
        <v>66</v>
      </c>
      <c r="F68" s="130">
        <v>1</v>
      </c>
      <c r="G68" s="128"/>
      <c r="H68" s="131">
        <f t="shared" si="1"/>
        <v>0</v>
      </c>
    </row>
    <row r="69" spans="1:8" s="104" customFormat="1" ht="13.5" customHeight="1" x14ac:dyDescent="0.25">
      <c r="A69" s="96"/>
      <c r="B69" s="123" t="s">
        <v>65</v>
      </c>
      <c r="C69" s="124" t="s">
        <v>789</v>
      </c>
      <c r="D69" s="125" t="s">
        <v>728</v>
      </c>
      <c r="E69" s="126" t="s">
        <v>66</v>
      </c>
      <c r="F69" s="130">
        <v>1</v>
      </c>
      <c r="G69" s="128"/>
      <c r="H69" s="131">
        <f t="shared" si="1"/>
        <v>0</v>
      </c>
    </row>
    <row r="70" spans="1:8" s="104" customFormat="1" ht="13.5" customHeight="1" x14ac:dyDescent="0.25">
      <c r="A70" s="96"/>
      <c r="B70" s="123" t="s">
        <v>67</v>
      </c>
      <c r="C70" s="124" t="s">
        <v>789</v>
      </c>
      <c r="D70" s="125" t="s">
        <v>729</v>
      </c>
      <c r="E70" s="126" t="s">
        <v>66</v>
      </c>
      <c r="F70" s="130">
        <v>1</v>
      </c>
      <c r="G70" s="128"/>
      <c r="H70" s="131">
        <f t="shared" si="1"/>
        <v>0</v>
      </c>
    </row>
    <row r="71" spans="1:8" s="104" customFormat="1" ht="13.5" customHeight="1" x14ac:dyDescent="0.25">
      <c r="A71" s="96"/>
      <c r="B71" s="123" t="s">
        <v>69</v>
      </c>
      <c r="C71" s="124" t="s">
        <v>789</v>
      </c>
      <c r="D71" s="125" t="s">
        <v>730</v>
      </c>
      <c r="E71" s="126" t="s">
        <v>66</v>
      </c>
      <c r="F71" s="130">
        <v>1</v>
      </c>
      <c r="G71" s="128"/>
      <c r="H71" s="131">
        <f t="shared" si="1"/>
        <v>0</v>
      </c>
    </row>
    <row r="72" spans="1:8" s="104" customFormat="1" ht="40.5" customHeight="1" x14ac:dyDescent="0.25">
      <c r="A72" s="96"/>
      <c r="B72" s="132" t="s">
        <v>71</v>
      </c>
      <c r="C72" s="183"/>
      <c r="D72" s="134" t="s">
        <v>732</v>
      </c>
      <c r="E72" s="135" t="s">
        <v>62</v>
      </c>
      <c r="F72" s="136">
        <v>1</v>
      </c>
      <c r="G72" s="137"/>
      <c r="H72" s="138">
        <f t="shared" si="1"/>
        <v>0</v>
      </c>
    </row>
    <row r="73" spans="1:8" s="104" customFormat="1" ht="4.5" customHeight="1" thickBot="1" x14ac:dyDescent="0.3">
      <c r="A73" s="96"/>
      <c r="B73" s="184"/>
      <c r="C73" s="185"/>
      <c r="D73" s="186"/>
      <c r="E73" s="187"/>
      <c r="F73" s="188"/>
      <c r="G73" s="189"/>
      <c r="H73" s="190"/>
    </row>
    <row r="74" spans="1:8" ht="14.25" thickBot="1" x14ac:dyDescent="0.3">
      <c r="A74" s="61"/>
      <c r="B74" s="191" t="s">
        <v>793</v>
      </c>
      <c r="C74" s="192"/>
      <c r="D74" s="192"/>
      <c r="E74" s="192"/>
      <c r="F74" s="193"/>
      <c r="G74" s="194"/>
      <c r="H74" s="195">
        <f>SUM(H66:H73)</f>
        <v>0</v>
      </c>
    </row>
    <row r="75" spans="1:8" ht="14.25" thickTop="1" x14ac:dyDescent="0.25">
      <c r="A75" s="96"/>
      <c r="B75" s="83"/>
      <c r="C75" s="5"/>
      <c r="D75" s="5"/>
      <c r="E75" s="5"/>
      <c r="F75" s="5"/>
      <c r="G75" s="7"/>
      <c r="H75" s="121"/>
    </row>
    <row r="76" spans="1:8" ht="13.9" customHeight="1" thickBot="1" x14ac:dyDescent="0.3">
      <c r="A76" s="96"/>
      <c r="B76" s="83"/>
      <c r="C76" s="5"/>
      <c r="D76" s="5"/>
      <c r="E76" s="5"/>
      <c r="F76" s="5"/>
      <c r="G76" s="7"/>
      <c r="H76" s="121"/>
    </row>
    <row r="77" spans="1:8" ht="13.5" x14ac:dyDescent="0.25">
      <c r="A77" s="96"/>
      <c r="B77" s="196" t="s">
        <v>711</v>
      </c>
      <c r="C77" s="197"/>
      <c r="D77" s="197"/>
      <c r="E77" s="197"/>
      <c r="F77" s="198"/>
      <c r="G77" s="198"/>
      <c r="H77" s="199"/>
    </row>
    <row r="78" spans="1:8" ht="13.5" x14ac:dyDescent="0.25">
      <c r="A78" s="61"/>
      <c r="B78" s="147" t="s">
        <v>746</v>
      </c>
      <c r="C78" s="5"/>
      <c r="D78" s="5"/>
      <c r="E78" s="148"/>
      <c r="F78" s="148"/>
      <c r="G78" s="149"/>
      <c r="H78" s="200">
        <f>H62</f>
        <v>0</v>
      </c>
    </row>
    <row r="79" spans="1:8" ht="13.5" x14ac:dyDescent="0.25">
      <c r="A79" s="61"/>
      <c r="B79" s="201" t="s">
        <v>792</v>
      </c>
      <c r="C79" s="5"/>
      <c r="D79" s="5"/>
      <c r="E79" s="150"/>
      <c r="F79" s="150"/>
      <c r="G79" s="151"/>
      <c r="H79" s="172">
        <f>H74</f>
        <v>0</v>
      </c>
    </row>
    <row r="80" spans="1:8" ht="7.9" customHeight="1" thickBot="1" x14ac:dyDescent="0.35">
      <c r="A80" s="96"/>
      <c r="B80" s="153"/>
      <c r="C80" s="50"/>
      <c r="D80" s="50"/>
      <c r="E80" s="50"/>
      <c r="F80" s="50"/>
      <c r="G80" s="51"/>
      <c r="H80" s="154"/>
    </row>
    <row r="81" spans="1:8" ht="14.25" thickBot="1" x14ac:dyDescent="0.3">
      <c r="A81" s="61"/>
      <c r="B81" s="202" t="s">
        <v>712</v>
      </c>
      <c r="C81" s="203"/>
      <c r="D81" s="203"/>
      <c r="E81" s="203"/>
      <c r="F81" s="204"/>
      <c r="G81" s="204"/>
      <c r="H81" s="205">
        <f>SUM(H78:H80)</f>
        <v>0</v>
      </c>
    </row>
    <row r="82" spans="1:8" ht="14.25" thickTop="1" x14ac:dyDescent="0.25">
      <c r="A82" s="61"/>
      <c r="B82" s="60"/>
      <c r="C82" s="5"/>
      <c r="D82" s="5"/>
      <c r="E82" s="5"/>
      <c r="F82" s="5"/>
      <c r="G82" s="7"/>
      <c r="H82" s="7"/>
    </row>
    <row r="83" spans="1:8" ht="14.25" thickBot="1" x14ac:dyDescent="0.3">
      <c r="A83" s="61"/>
      <c r="B83" s="206"/>
      <c r="C83" s="207"/>
      <c r="D83" s="207"/>
      <c r="E83" s="207"/>
      <c r="F83" s="207"/>
      <c r="G83" s="208"/>
      <c r="H83" s="208"/>
    </row>
    <row r="84" spans="1:8" ht="13.5" x14ac:dyDescent="0.25">
      <c r="A84" s="61"/>
      <c r="B84" s="209" t="s">
        <v>814</v>
      </c>
      <c r="C84" s="210"/>
      <c r="D84" s="210"/>
      <c r="E84" s="210"/>
      <c r="F84" s="211"/>
      <c r="G84" s="211"/>
      <c r="H84" s="212"/>
    </row>
    <row r="85" spans="1:8" ht="8.4499999999999993" customHeight="1" x14ac:dyDescent="0.3">
      <c r="A85" s="61"/>
      <c r="B85" s="213"/>
      <c r="C85" s="214"/>
      <c r="D85" s="214"/>
      <c r="E85" s="214"/>
      <c r="F85" s="50"/>
      <c r="G85" s="51"/>
      <c r="H85" s="154"/>
    </row>
    <row r="86" spans="1:8" ht="13.5" x14ac:dyDescent="0.25">
      <c r="A86" s="61"/>
      <c r="B86" s="215" t="s">
        <v>713</v>
      </c>
      <c r="C86" s="5"/>
      <c r="D86" s="5"/>
      <c r="E86" s="28" t="s">
        <v>715</v>
      </c>
      <c r="F86" s="28">
        <v>1</v>
      </c>
      <c r="G86" s="7"/>
      <c r="H86" s="121">
        <f>F86*G86</f>
        <v>0</v>
      </c>
    </row>
    <row r="87" spans="1:8" ht="13.5" x14ac:dyDescent="0.25">
      <c r="A87" s="61"/>
      <c r="B87" s="215" t="s">
        <v>714</v>
      </c>
      <c r="C87" s="5"/>
      <c r="D87" s="5"/>
      <c r="E87" s="29" t="s">
        <v>715</v>
      </c>
      <c r="F87" s="29">
        <v>1</v>
      </c>
      <c r="G87" s="216"/>
      <c r="H87" s="152">
        <f>F87*G87</f>
        <v>0</v>
      </c>
    </row>
    <row r="88" spans="1:8" ht="7.9" customHeight="1" thickBot="1" x14ac:dyDescent="0.35">
      <c r="A88" s="61"/>
      <c r="B88" s="153"/>
      <c r="C88" s="50"/>
      <c r="D88" s="50"/>
      <c r="E88" s="50"/>
      <c r="F88" s="50"/>
      <c r="G88" s="51"/>
      <c r="H88" s="217"/>
    </row>
    <row r="89" spans="1:8" ht="14.25" thickBot="1" x14ac:dyDescent="0.3">
      <c r="A89" s="61"/>
      <c r="B89" s="218" t="s">
        <v>221</v>
      </c>
      <c r="C89" s="219"/>
      <c r="D89" s="219"/>
      <c r="E89" s="219"/>
      <c r="F89" s="220"/>
      <c r="G89" s="220"/>
      <c r="H89" s="221">
        <f>SUM(H86:H88)</f>
        <v>0</v>
      </c>
    </row>
    <row r="90" spans="1:8" ht="14.25" thickTop="1" x14ac:dyDescent="0.25">
      <c r="A90" s="61"/>
      <c r="B90" s="21"/>
      <c r="C90" s="38"/>
      <c r="D90" s="38"/>
      <c r="E90" s="38"/>
      <c r="F90" s="38"/>
      <c r="G90" s="27"/>
      <c r="H90" s="7"/>
    </row>
  </sheetData>
  <phoneticPr fontId="3" type="noConversion"/>
  <conditionalFormatting sqref="F35">
    <cfRule type="expression" dxfId="38" priority="180" stopIfTrue="1">
      <formula>$F35&gt;0</formula>
    </cfRule>
  </conditionalFormatting>
  <conditionalFormatting sqref="D40">
    <cfRule type="expression" dxfId="37" priority="202" stopIfTrue="1">
      <formula>#REF!+#REF!+#REF!+#REF!+#REF!+#REF!+#REF!+#REF!&gt;1</formula>
    </cfRule>
  </conditionalFormatting>
  <conditionalFormatting sqref="F46">
    <cfRule type="cellIs" dxfId="36" priority="200" operator="greaterThan">
      <formula>0</formula>
    </cfRule>
  </conditionalFormatting>
  <conditionalFormatting sqref="D66">
    <cfRule type="expression" dxfId="35" priority="192" stopIfTrue="1">
      <formula>#REF!+#REF!+#REF!+#REF!+#REF!+#REF!+#REF!+#REF!&gt;1</formula>
    </cfRule>
  </conditionalFormatting>
  <conditionalFormatting sqref="F72">
    <cfRule type="cellIs" dxfId="34" priority="190" operator="greaterThan">
      <formula>0</formula>
    </cfRule>
  </conditionalFormatting>
  <conditionalFormatting sqref="F16 F19 F23 F27 F29">
    <cfRule type="expression" dxfId="33" priority="181" stopIfTrue="1">
      <formula>$F16&gt;0</formula>
    </cfRule>
  </conditionalFormatting>
  <conditionalFormatting sqref="F33">
    <cfRule type="expression" dxfId="32" priority="174" stopIfTrue="1">
      <formula>$F33&gt;0</formula>
    </cfRule>
  </conditionalFormatting>
  <pageMargins left="0.74803149606299213" right="0.74803149606299213" top="0.98425196850393704" bottom="0.78740157480314965" header="0.51181102362204722" footer="0.51181102362204722"/>
  <pageSetup paperSize="9" orientation="portrait" blackAndWhite="1" r:id="rId1"/>
  <headerFooter alignWithMargins="0">
    <oddFooter>&amp;L&amp;A, strana &amp;P/&amp;N</oddFooter>
  </headerFooter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indexed="42"/>
  </sheetPr>
  <dimension ref="A1:H91"/>
  <sheetViews>
    <sheetView showGridLines="0" showZeros="0" workbookViewId="0">
      <selection activeCell="D44" sqref="D44"/>
    </sheetView>
  </sheetViews>
  <sheetFormatPr defaultColWidth="8.85546875" defaultRowHeight="12.75" x14ac:dyDescent="0.2"/>
  <cols>
    <col min="1" max="1" width="2.42578125" style="222" customWidth="1"/>
    <col min="2" max="2" width="5.5703125" style="4" customWidth="1"/>
    <col min="3" max="3" width="11.5703125" style="4" customWidth="1"/>
    <col min="4" max="4" width="36.28515625" style="4" customWidth="1"/>
    <col min="5" max="5" width="4.85546875" style="4" customWidth="1"/>
    <col min="6" max="6" width="5.140625" style="4" customWidth="1"/>
    <col min="7" max="7" width="11.5703125" style="4" customWidth="1"/>
    <col min="8" max="8" width="11.28515625" style="4" customWidth="1"/>
    <col min="9" max="16384" width="8.85546875" style="4"/>
  </cols>
  <sheetData>
    <row r="1" spans="1:8" ht="9.75" customHeight="1" x14ac:dyDescent="0.3">
      <c r="A1" s="48"/>
      <c r="B1" s="49"/>
      <c r="C1" s="50"/>
      <c r="D1" s="50"/>
      <c r="E1" s="50"/>
      <c r="F1" s="50"/>
      <c r="G1" s="51"/>
      <c r="H1" s="52"/>
    </row>
    <row r="2" spans="1:8" ht="16.5" customHeight="1" x14ac:dyDescent="0.3">
      <c r="A2" s="48"/>
      <c r="B2" s="53" t="s">
        <v>758</v>
      </c>
      <c r="C2" s="5"/>
      <c r="D2" s="5"/>
      <c r="E2" s="5"/>
      <c r="F2" s="54"/>
      <c r="G2" s="55"/>
      <c r="H2" s="5"/>
    </row>
    <row r="3" spans="1:8" ht="16.5" customHeight="1" x14ac:dyDescent="0.3">
      <c r="A3" s="48"/>
      <c r="B3" s="56" t="s">
        <v>759</v>
      </c>
      <c r="C3" s="57"/>
      <c r="D3" s="5"/>
      <c r="E3" s="5"/>
      <c r="F3" s="56"/>
      <c r="G3" s="55"/>
      <c r="H3" s="5"/>
    </row>
    <row r="4" spans="1:8" ht="16.5" customHeight="1" x14ac:dyDescent="0.3">
      <c r="A4" s="48"/>
      <c r="B4" s="56" t="s">
        <v>761</v>
      </c>
      <c r="C4" s="57"/>
      <c r="D4" s="5"/>
      <c r="E4" s="5"/>
      <c r="F4" s="56"/>
      <c r="G4" s="55"/>
      <c r="H4" s="5"/>
    </row>
    <row r="5" spans="1:8" ht="13.5" x14ac:dyDescent="0.25">
      <c r="A5" s="48"/>
      <c r="B5" s="59" t="s">
        <v>789</v>
      </c>
      <c r="C5" s="5"/>
      <c r="D5" s="5"/>
      <c r="E5" s="5"/>
      <c r="F5" s="58"/>
      <c r="G5" s="55"/>
      <c r="H5" s="5"/>
    </row>
    <row r="6" spans="1:8" ht="13.5" x14ac:dyDescent="0.25">
      <c r="A6" s="48"/>
      <c r="B6" s="60"/>
      <c r="C6" s="56"/>
      <c r="D6" s="5"/>
      <c r="E6" s="5"/>
      <c r="F6" s="5"/>
      <c r="G6" s="5"/>
      <c r="H6" s="5"/>
    </row>
    <row r="7" spans="1:8" s="65" customFormat="1" ht="16.5" customHeight="1" x14ac:dyDescent="0.3">
      <c r="A7" s="61"/>
      <c r="B7" s="62" t="s">
        <v>63</v>
      </c>
      <c r="C7" s="63" t="s">
        <v>763</v>
      </c>
      <c r="D7" s="64"/>
      <c r="E7" s="64"/>
      <c r="F7" s="64"/>
      <c r="G7" s="64"/>
      <c r="H7" s="50"/>
    </row>
    <row r="8" spans="1:8" ht="13.5" x14ac:dyDescent="0.25">
      <c r="A8" s="48"/>
      <c r="B8" s="60"/>
      <c r="C8" s="66" t="s">
        <v>38</v>
      </c>
      <c r="D8" s="5"/>
      <c r="E8" s="5"/>
      <c r="F8" s="5"/>
      <c r="G8" s="5"/>
      <c r="H8" s="5"/>
    </row>
    <row r="9" spans="1:8" ht="14.25" thickBot="1" x14ac:dyDescent="0.3">
      <c r="A9" s="48"/>
      <c r="B9" s="60"/>
      <c r="C9" s="5"/>
      <c r="D9" s="5"/>
      <c r="E9" s="5"/>
      <c r="F9" s="5"/>
      <c r="G9" s="5"/>
      <c r="H9" s="5"/>
    </row>
    <row r="10" spans="1:8" ht="26.25" thickBot="1" x14ac:dyDescent="0.3">
      <c r="A10" s="61"/>
      <c r="B10" s="67" t="s">
        <v>43</v>
      </c>
      <c r="C10" s="68" t="s">
        <v>215</v>
      </c>
      <c r="D10" s="69" t="s">
        <v>228</v>
      </c>
      <c r="E10" s="70" t="s">
        <v>44</v>
      </c>
      <c r="F10" s="9" t="s">
        <v>45</v>
      </c>
      <c r="G10" s="71" t="s">
        <v>786</v>
      </c>
      <c r="H10" s="72" t="s">
        <v>787</v>
      </c>
    </row>
    <row r="11" spans="1:8" ht="6.75" customHeight="1" x14ac:dyDescent="0.25">
      <c r="A11" s="48"/>
      <c r="B11" s="73"/>
      <c r="C11" s="74"/>
      <c r="D11" s="75"/>
      <c r="E11" s="73"/>
      <c r="F11" s="73"/>
      <c r="G11" s="76"/>
      <c r="H11" s="76"/>
    </row>
    <row r="12" spans="1:8" ht="6.75" customHeight="1" thickBot="1" x14ac:dyDescent="0.3">
      <c r="A12" s="48"/>
      <c r="B12" s="73"/>
      <c r="C12" s="77"/>
      <c r="D12" s="78"/>
      <c r="E12" s="73"/>
      <c r="F12" s="73"/>
      <c r="G12" s="76"/>
      <c r="H12" s="76"/>
    </row>
    <row r="13" spans="1:8" s="65" customFormat="1" ht="16.5" customHeight="1" x14ac:dyDescent="0.3">
      <c r="A13" s="48"/>
      <c r="B13" s="79" t="s">
        <v>709</v>
      </c>
      <c r="C13" s="80"/>
      <c r="D13" s="80"/>
      <c r="E13" s="80"/>
      <c r="F13" s="80"/>
      <c r="G13" s="81"/>
      <c r="H13" s="82"/>
    </row>
    <row r="14" spans="1:8" ht="14.25" thickBot="1" x14ac:dyDescent="0.3">
      <c r="A14" s="48"/>
      <c r="B14" s="83"/>
      <c r="C14" s="5"/>
      <c r="D14" s="5"/>
      <c r="E14" s="5"/>
      <c r="F14" s="5"/>
      <c r="G14" s="5"/>
      <c r="H14" s="84"/>
    </row>
    <row r="15" spans="1:8" ht="13.5" x14ac:dyDescent="0.25">
      <c r="A15" s="48"/>
      <c r="B15" s="85" t="s">
        <v>739</v>
      </c>
      <c r="C15" s="86"/>
      <c r="D15" s="86"/>
      <c r="E15" s="86"/>
      <c r="F15" s="87"/>
      <c r="G15" s="87"/>
      <c r="H15" s="88"/>
    </row>
    <row r="16" spans="1:8" ht="13.5" customHeight="1" x14ac:dyDescent="0.25">
      <c r="A16" s="106"/>
      <c r="B16" s="90" t="s">
        <v>740</v>
      </c>
      <c r="C16" s="91" t="s">
        <v>277</v>
      </c>
      <c r="D16" s="92"/>
      <c r="E16" s="93" t="s">
        <v>66</v>
      </c>
      <c r="F16" s="94">
        <v>1</v>
      </c>
      <c r="G16" s="92"/>
      <c r="H16" s="95"/>
    </row>
    <row r="17" spans="1:8" s="104" customFormat="1" ht="13.5" customHeight="1" thickBot="1" x14ac:dyDescent="0.3">
      <c r="A17" s="224"/>
      <c r="B17" s="97" t="s">
        <v>59</v>
      </c>
      <c r="C17" s="98"/>
      <c r="D17" s="114" t="s">
        <v>703</v>
      </c>
      <c r="E17" s="107"/>
      <c r="F17" s="101">
        <v>1</v>
      </c>
      <c r="G17" s="102"/>
      <c r="H17" s="103">
        <f>F17*G17</f>
        <v>0</v>
      </c>
    </row>
    <row r="18" spans="1:8" ht="14.25" customHeight="1" thickBot="1" x14ac:dyDescent="0.3">
      <c r="A18" s="61"/>
      <c r="B18" s="116" t="s">
        <v>741</v>
      </c>
      <c r="C18" s="117"/>
      <c r="D18" s="117"/>
      <c r="E18" s="117"/>
      <c r="F18" s="118"/>
      <c r="G18" s="118"/>
      <c r="H18" s="119">
        <f>SUM(H16:H17)</f>
        <v>0</v>
      </c>
    </row>
    <row r="19" spans="1:8" ht="13.5" customHeight="1" thickTop="1" x14ac:dyDescent="0.2">
      <c r="A19" s="120"/>
      <c r="B19" s="83"/>
      <c r="C19" s="5"/>
      <c r="D19" s="5"/>
      <c r="E19" s="5"/>
      <c r="F19" s="5"/>
      <c r="G19" s="7"/>
      <c r="H19" s="121"/>
    </row>
    <row r="20" spans="1:8" ht="13.5" customHeight="1" thickBot="1" x14ac:dyDescent="0.25">
      <c r="A20" s="120"/>
      <c r="B20" s="83"/>
      <c r="C20" s="5"/>
      <c r="D20" s="5"/>
      <c r="E20" s="5"/>
      <c r="F20" s="5"/>
      <c r="G20" s="7"/>
      <c r="H20" s="121"/>
    </row>
    <row r="21" spans="1:8" ht="12.75" customHeight="1" x14ac:dyDescent="0.2">
      <c r="A21" s="120"/>
      <c r="B21" s="85" t="s">
        <v>794</v>
      </c>
      <c r="C21" s="86"/>
      <c r="D21" s="86"/>
      <c r="E21" s="86"/>
      <c r="F21" s="122"/>
      <c r="G21" s="87"/>
      <c r="H21" s="88"/>
    </row>
    <row r="22" spans="1:8" s="104" customFormat="1" ht="13.5" customHeight="1" x14ac:dyDescent="0.25">
      <c r="A22" s="96"/>
      <c r="B22" s="123" t="s">
        <v>59</v>
      </c>
      <c r="C22" s="124" t="s">
        <v>789</v>
      </c>
      <c r="D22" s="125" t="s">
        <v>722</v>
      </c>
      <c r="E22" s="126" t="s">
        <v>66</v>
      </c>
      <c r="F22" s="130">
        <v>1</v>
      </c>
      <c r="G22" s="128"/>
      <c r="H22" s="131">
        <f>F22*G22</f>
        <v>0</v>
      </c>
    </row>
    <row r="23" spans="1:8" s="104" customFormat="1" ht="26.25" x14ac:dyDescent="0.25">
      <c r="A23" s="96"/>
      <c r="B23" s="132" t="s">
        <v>63</v>
      </c>
      <c r="C23" s="133"/>
      <c r="D23" s="225" t="s">
        <v>724</v>
      </c>
      <c r="E23" s="135" t="s">
        <v>62</v>
      </c>
      <c r="F23" s="136">
        <v>1</v>
      </c>
      <c r="G23" s="137"/>
      <c r="H23" s="138">
        <f>F23*G23</f>
        <v>0</v>
      </c>
    </row>
    <row r="24" spans="1:8" s="104" customFormat="1" ht="6.75" customHeight="1" thickBot="1" x14ac:dyDescent="0.3">
      <c r="A24" s="96"/>
      <c r="B24" s="139"/>
      <c r="C24" s="140"/>
      <c r="D24" s="141"/>
      <c r="E24" s="142"/>
      <c r="F24" s="143"/>
      <c r="G24" s="144"/>
      <c r="H24" s="145"/>
    </row>
    <row r="25" spans="1:8" ht="14.25" thickBot="1" x14ac:dyDescent="0.3">
      <c r="A25" s="48"/>
      <c r="B25" s="116" t="s">
        <v>795</v>
      </c>
      <c r="C25" s="117"/>
      <c r="D25" s="117"/>
      <c r="E25" s="117"/>
      <c r="F25" s="146"/>
      <c r="G25" s="118"/>
      <c r="H25" s="119">
        <f>SUM(H22:H24)</f>
        <v>0</v>
      </c>
    </row>
    <row r="26" spans="1:8" ht="14.25" thickTop="1" x14ac:dyDescent="0.25">
      <c r="A26" s="61"/>
      <c r="B26" s="83"/>
      <c r="C26" s="5"/>
      <c r="D26" s="5"/>
      <c r="E26" s="5"/>
      <c r="F26" s="5"/>
      <c r="G26" s="7"/>
      <c r="H26" s="121"/>
    </row>
    <row r="27" spans="1:8" ht="14.25" thickBot="1" x14ac:dyDescent="0.3">
      <c r="A27" s="61"/>
      <c r="B27" s="83"/>
      <c r="C27" s="18"/>
      <c r="D27" s="18"/>
      <c r="E27" s="5"/>
      <c r="F27" s="5"/>
      <c r="G27" s="7"/>
      <c r="H27" s="121"/>
    </row>
    <row r="28" spans="1:8" ht="13.5" x14ac:dyDescent="0.25">
      <c r="A28" s="61"/>
      <c r="B28" s="85" t="s">
        <v>222</v>
      </c>
      <c r="C28" s="86"/>
      <c r="D28" s="86"/>
      <c r="E28" s="86"/>
      <c r="F28" s="87"/>
      <c r="G28" s="87"/>
      <c r="H28" s="88"/>
    </row>
    <row r="29" spans="1:8" ht="13.5" x14ac:dyDescent="0.25">
      <c r="A29" s="61"/>
      <c r="B29" s="147" t="s">
        <v>739</v>
      </c>
      <c r="C29" s="5"/>
      <c r="D29" s="5"/>
      <c r="E29" s="148"/>
      <c r="F29" s="148"/>
      <c r="G29" s="149"/>
      <c r="H29" s="121">
        <f>H18</f>
        <v>0</v>
      </c>
    </row>
    <row r="30" spans="1:8" ht="13.5" x14ac:dyDescent="0.25">
      <c r="A30" s="61"/>
      <c r="B30" s="83" t="s">
        <v>794</v>
      </c>
      <c r="C30" s="5"/>
      <c r="D30" s="5"/>
      <c r="E30" s="150"/>
      <c r="F30" s="150"/>
      <c r="G30" s="151"/>
      <c r="H30" s="152">
        <f>H25</f>
        <v>0</v>
      </c>
    </row>
    <row r="31" spans="1:8" ht="7.9" customHeight="1" thickBot="1" x14ac:dyDescent="0.35">
      <c r="A31" s="61"/>
      <c r="B31" s="153"/>
      <c r="C31" s="50"/>
      <c r="D31" s="50"/>
      <c r="E31" s="50"/>
      <c r="F31" s="50"/>
      <c r="G31" s="51"/>
      <c r="H31" s="154"/>
    </row>
    <row r="32" spans="1:8" ht="14.25" thickBot="1" x14ac:dyDescent="0.3">
      <c r="A32" s="61"/>
      <c r="B32" s="155" t="s">
        <v>223</v>
      </c>
      <c r="C32" s="156"/>
      <c r="D32" s="156"/>
      <c r="E32" s="156"/>
      <c r="F32" s="157"/>
      <c r="G32" s="157"/>
      <c r="H32" s="158">
        <f>SUM(H29:H31)</f>
        <v>0</v>
      </c>
    </row>
    <row r="33" spans="1:8" ht="11.25" customHeight="1" thickTop="1" x14ac:dyDescent="0.25">
      <c r="A33" s="61"/>
      <c r="B33" s="21"/>
      <c r="C33" s="5"/>
      <c r="D33" s="5"/>
      <c r="E33" s="5"/>
      <c r="F33" s="5"/>
      <c r="G33" s="7"/>
      <c r="H33" s="226"/>
    </row>
    <row r="34" spans="1:8" ht="13.5" x14ac:dyDescent="0.25">
      <c r="A34" s="61"/>
      <c r="B34" s="21"/>
      <c r="C34" s="18"/>
      <c r="D34" s="159"/>
      <c r="E34" s="38"/>
      <c r="F34" s="38"/>
      <c r="G34" s="27"/>
      <c r="H34" s="27"/>
    </row>
    <row r="35" spans="1:8" ht="14.25" thickBot="1" x14ac:dyDescent="0.3">
      <c r="A35" s="61"/>
      <c r="B35" s="21"/>
      <c r="C35" s="5"/>
      <c r="D35" s="38"/>
      <c r="E35" s="38"/>
      <c r="F35" s="38"/>
      <c r="G35" s="27"/>
      <c r="H35" s="7"/>
    </row>
    <row r="36" spans="1:8" s="65" customFormat="1" ht="16.5" x14ac:dyDescent="0.3">
      <c r="A36" s="61"/>
      <c r="B36" s="160" t="s">
        <v>710</v>
      </c>
      <c r="C36" s="161"/>
      <c r="D36" s="161"/>
      <c r="E36" s="161"/>
      <c r="F36" s="161"/>
      <c r="G36" s="162"/>
      <c r="H36" s="163"/>
    </row>
    <row r="37" spans="1:8" ht="14.25" thickBot="1" x14ac:dyDescent="0.3">
      <c r="A37" s="61"/>
      <c r="B37" s="83"/>
      <c r="C37" s="5"/>
      <c r="D37" s="5"/>
      <c r="E37" s="5"/>
      <c r="F37" s="5"/>
      <c r="G37" s="7"/>
      <c r="H37" s="121"/>
    </row>
    <row r="38" spans="1:8" ht="13.5" x14ac:dyDescent="0.25">
      <c r="A38" s="61"/>
      <c r="B38" s="164" t="s">
        <v>742</v>
      </c>
      <c r="C38" s="165"/>
      <c r="D38" s="165"/>
      <c r="E38" s="165"/>
      <c r="F38" s="166"/>
      <c r="G38" s="166"/>
      <c r="H38" s="167"/>
    </row>
    <row r="39" spans="1:8" s="104" customFormat="1" ht="14.25" thickBot="1" x14ac:dyDescent="0.3">
      <c r="A39" s="61"/>
      <c r="B39" s="227" t="s">
        <v>59</v>
      </c>
      <c r="C39" s="228"/>
      <c r="D39" s="229" t="s">
        <v>271</v>
      </c>
      <c r="E39" s="230"/>
      <c r="F39" s="230">
        <v>0</v>
      </c>
      <c r="G39" s="231"/>
      <c r="H39" s="232"/>
    </row>
    <row r="40" spans="1:8" ht="14.25" thickBot="1" x14ac:dyDescent="0.3">
      <c r="A40" s="61"/>
      <c r="B40" s="173" t="s">
        <v>743</v>
      </c>
      <c r="C40" s="174"/>
      <c r="D40" s="174"/>
      <c r="E40" s="174"/>
      <c r="F40" s="175"/>
      <c r="G40" s="175"/>
      <c r="H40" s="176">
        <f>SUM(H39:H39)</f>
        <v>0</v>
      </c>
    </row>
    <row r="41" spans="1:8" s="181" customFormat="1" ht="14.25" thickTop="1" x14ac:dyDescent="0.25">
      <c r="A41" s="96"/>
      <c r="B41" s="177"/>
      <c r="C41" s="178"/>
      <c r="D41" s="178"/>
      <c r="E41" s="178"/>
      <c r="F41" s="178"/>
      <c r="G41" s="179"/>
      <c r="H41" s="180"/>
    </row>
    <row r="42" spans="1:8" s="181" customFormat="1" ht="14.25" thickBot="1" x14ac:dyDescent="0.3">
      <c r="A42" s="96"/>
      <c r="B42" s="177"/>
      <c r="C42" s="178"/>
      <c r="D42" s="178"/>
      <c r="E42" s="178"/>
      <c r="F42" s="178"/>
      <c r="G42" s="179"/>
      <c r="H42" s="180"/>
    </row>
    <row r="43" spans="1:8" ht="13.5" x14ac:dyDescent="0.25">
      <c r="A43" s="61"/>
      <c r="B43" s="164" t="s">
        <v>796</v>
      </c>
      <c r="C43" s="165"/>
      <c r="D43" s="165"/>
      <c r="E43" s="165"/>
      <c r="F43" s="182"/>
      <c r="G43" s="166"/>
      <c r="H43" s="167"/>
    </row>
    <row r="44" spans="1:8" s="104" customFormat="1" ht="13.5" customHeight="1" x14ac:dyDescent="0.25">
      <c r="A44" s="96"/>
      <c r="B44" s="123" t="s">
        <v>59</v>
      </c>
      <c r="C44" s="124" t="s">
        <v>789</v>
      </c>
      <c r="D44" s="125" t="s">
        <v>731</v>
      </c>
      <c r="E44" s="126" t="s">
        <v>66</v>
      </c>
      <c r="F44" s="130">
        <v>1</v>
      </c>
      <c r="G44" s="128"/>
      <c r="H44" s="131">
        <f>F44*G44</f>
        <v>0</v>
      </c>
    </row>
    <row r="45" spans="1:8" s="104" customFormat="1" ht="25.5" x14ac:dyDescent="0.25">
      <c r="A45" s="96"/>
      <c r="B45" s="132" t="s">
        <v>63</v>
      </c>
      <c r="C45" s="133"/>
      <c r="D45" s="134" t="s">
        <v>733</v>
      </c>
      <c r="E45" s="135" t="s">
        <v>62</v>
      </c>
      <c r="F45" s="136">
        <v>1</v>
      </c>
      <c r="G45" s="137"/>
      <c r="H45" s="138">
        <f>F45*G45</f>
        <v>0</v>
      </c>
    </row>
    <row r="46" spans="1:8" s="104" customFormat="1" ht="4.5" customHeight="1" thickBot="1" x14ac:dyDescent="0.3">
      <c r="A46" s="96"/>
      <c r="B46" s="184"/>
      <c r="C46" s="185"/>
      <c r="D46" s="186"/>
      <c r="E46" s="187"/>
      <c r="F46" s="188"/>
      <c r="G46" s="189"/>
      <c r="H46" s="190"/>
    </row>
    <row r="47" spans="1:8" ht="14.25" thickBot="1" x14ac:dyDescent="0.3">
      <c r="A47" s="61"/>
      <c r="B47" s="191" t="s">
        <v>797</v>
      </c>
      <c r="C47" s="192"/>
      <c r="D47" s="192"/>
      <c r="E47" s="192"/>
      <c r="F47" s="193"/>
      <c r="G47" s="194"/>
      <c r="H47" s="195">
        <f>SUM(H44:H46)</f>
        <v>0</v>
      </c>
    </row>
    <row r="48" spans="1:8" ht="14.25" thickTop="1" x14ac:dyDescent="0.25">
      <c r="A48" s="96"/>
      <c r="B48" s="83"/>
      <c r="C48" s="5"/>
      <c r="D48" s="5"/>
      <c r="E48" s="5"/>
      <c r="F48" s="5"/>
      <c r="G48" s="7"/>
      <c r="H48" s="121"/>
    </row>
    <row r="49" spans="1:8" ht="13.9" customHeight="1" thickBot="1" x14ac:dyDescent="0.3">
      <c r="A49" s="96"/>
      <c r="B49" s="83"/>
      <c r="C49" s="5"/>
      <c r="D49" s="5"/>
      <c r="E49" s="5"/>
      <c r="F49" s="5"/>
      <c r="G49" s="7"/>
      <c r="H49" s="121"/>
    </row>
    <row r="50" spans="1:8" ht="13.5" x14ac:dyDescent="0.25">
      <c r="A50" s="96"/>
      <c r="B50" s="196" t="s">
        <v>711</v>
      </c>
      <c r="C50" s="197"/>
      <c r="D50" s="197"/>
      <c r="E50" s="197"/>
      <c r="F50" s="198"/>
      <c r="G50" s="198"/>
      <c r="H50" s="199"/>
    </row>
    <row r="51" spans="1:8" ht="13.5" x14ac:dyDescent="0.25">
      <c r="A51" s="61"/>
      <c r="B51" s="147" t="s">
        <v>742</v>
      </c>
      <c r="C51" s="5"/>
      <c r="D51" s="5"/>
      <c r="E51" s="148"/>
      <c r="F51" s="148"/>
      <c r="G51" s="149"/>
      <c r="H51" s="200">
        <f>H40</f>
        <v>0</v>
      </c>
    </row>
    <row r="52" spans="1:8" ht="13.5" x14ac:dyDescent="0.25">
      <c r="A52" s="61"/>
      <c r="B52" s="201" t="s">
        <v>796</v>
      </c>
      <c r="C52" s="5"/>
      <c r="D52" s="5"/>
      <c r="E52" s="150"/>
      <c r="F52" s="150"/>
      <c r="G52" s="151"/>
      <c r="H52" s="172">
        <f>H47</f>
        <v>0</v>
      </c>
    </row>
    <row r="53" spans="1:8" ht="7.9" customHeight="1" thickBot="1" x14ac:dyDescent="0.35">
      <c r="A53" s="96"/>
      <c r="B53" s="153"/>
      <c r="C53" s="50"/>
      <c r="D53" s="50"/>
      <c r="E53" s="50"/>
      <c r="F53" s="50"/>
      <c r="G53" s="51"/>
      <c r="H53" s="154"/>
    </row>
    <row r="54" spans="1:8" ht="14.25" thickBot="1" x14ac:dyDescent="0.3">
      <c r="A54" s="61"/>
      <c r="B54" s="202" t="s">
        <v>712</v>
      </c>
      <c r="C54" s="203"/>
      <c r="D54" s="203"/>
      <c r="E54" s="203"/>
      <c r="F54" s="204"/>
      <c r="G54" s="204"/>
      <c r="H54" s="205">
        <f>SUM(H51:H53)</f>
        <v>0</v>
      </c>
    </row>
    <row r="55" spans="1:8" ht="14.25" thickTop="1" x14ac:dyDescent="0.25">
      <c r="A55" s="61"/>
      <c r="B55" s="21"/>
      <c r="C55" s="5"/>
      <c r="D55" s="5"/>
      <c r="E55" s="5"/>
      <c r="F55" s="5"/>
      <c r="G55" s="7"/>
      <c r="H55" s="179"/>
    </row>
    <row r="56" spans="1:8" ht="13.5" x14ac:dyDescent="0.25">
      <c r="A56" s="61"/>
      <c r="B56" s="60"/>
      <c r="C56" s="5"/>
      <c r="D56" s="5"/>
      <c r="E56" s="5"/>
      <c r="F56" s="5"/>
      <c r="G56" s="7"/>
      <c r="H56" s="7"/>
    </row>
    <row r="57" spans="1:8" ht="14.25" thickBot="1" x14ac:dyDescent="0.3">
      <c r="A57" s="61"/>
      <c r="B57" s="206"/>
      <c r="C57" s="207"/>
      <c r="D57" s="207"/>
      <c r="E57" s="207"/>
      <c r="F57" s="207"/>
      <c r="G57" s="208"/>
      <c r="H57" s="208"/>
    </row>
    <row r="58" spans="1:8" ht="13.5" x14ac:dyDescent="0.25">
      <c r="A58" s="61"/>
      <c r="B58" s="209" t="s">
        <v>814</v>
      </c>
      <c r="C58" s="210"/>
      <c r="D58" s="210"/>
      <c r="E58" s="210"/>
      <c r="F58" s="211"/>
      <c r="G58" s="211"/>
      <c r="H58" s="212"/>
    </row>
    <row r="59" spans="1:8" ht="8.4499999999999993" customHeight="1" x14ac:dyDescent="0.3">
      <c r="A59" s="61"/>
      <c r="B59" s="213"/>
      <c r="C59" s="214"/>
      <c r="D59" s="214"/>
      <c r="E59" s="214"/>
      <c r="F59" s="50"/>
      <c r="G59" s="51"/>
      <c r="H59" s="154"/>
    </row>
    <row r="60" spans="1:8" ht="13.5" x14ac:dyDescent="0.25">
      <c r="A60" s="61"/>
      <c r="B60" s="215" t="s">
        <v>713</v>
      </c>
      <c r="C60" s="5"/>
      <c r="D60" s="5"/>
      <c r="E60" s="28" t="s">
        <v>715</v>
      </c>
      <c r="F60" s="28">
        <v>1</v>
      </c>
      <c r="G60" s="7"/>
      <c r="H60" s="121">
        <f>F60*G60</f>
        <v>0</v>
      </c>
    </row>
    <row r="61" spans="1:8" ht="13.5" x14ac:dyDescent="0.25">
      <c r="A61" s="61"/>
      <c r="B61" s="215" t="s">
        <v>714</v>
      </c>
      <c r="C61" s="5"/>
      <c r="D61" s="5"/>
      <c r="E61" s="29" t="s">
        <v>715</v>
      </c>
      <c r="F61" s="29">
        <v>1</v>
      </c>
      <c r="G61" s="216"/>
      <c r="H61" s="152">
        <f>F61*G61</f>
        <v>0</v>
      </c>
    </row>
    <row r="62" spans="1:8" ht="7.9" customHeight="1" thickBot="1" x14ac:dyDescent="0.35">
      <c r="A62" s="61"/>
      <c r="B62" s="153"/>
      <c r="C62" s="50"/>
      <c r="D62" s="50"/>
      <c r="E62" s="50"/>
      <c r="F62" s="50"/>
      <c r="G62" s="51"/>
      <c r="H62" s="217"/>
    </row>
    <row r="63" spans="1:8" ht="14.25" thickBot="1" x14ac:dyDescent="0.3">
      <c r="A63" s="61"/>
      <c r="B63" s="218" t="s">
        <v>221</v>
      </c>
      <c r="C63" s="219"/>
      <c r="D63" s="219"/>
      <c r="E63" s="219"/>
      <c r="F63" s="220"/>
      <c r="G63" s="220"/>
      <c r="H63" s="221">
        <f>SUM(H60:H62)</f>
        <v>0</v>
      </c>
    </row>
    <row r="64" spans="1:8" ht="14.25" thickTop="1" x14ac:dyDescent="0.25">
      <c r="A64" s="61"/>
      <c r="B64" s="21"/>
      <c r="C64" s="38"/>
      <c r="D64" s="38"/>
      <c r="E64" s="38"/>
      <c r="F64" s="38"/>
      <c r="G64" s="27"/>
      <c r="H64" s="179"/>
    </row>
    <row r="65" spans="1:8" ht="13.5" x14ac:dyDescent="0.25">
      <c r="A65" s="61"/>
      <c r="B65" s="21"/>
      <c r="C65" s="26">
        <v>0</v>
      </c>
      <c r="D65" s="38"/>
      <c r="E65" s="38"/>
      <c r="F65" s="38"/>
      <c r="G65" s="27"/>
      <c r="H65" s="7"/>
    </row>
    <row r="73" spans="1:8" x14ac:dyDescent="0.2">
      <c r="A73" s="45"/>
    </row>
    <row r="74" spans="1:8" x14ac:dyDescent="0.2">
      <c r="A74" s="45"/>
    </row>
    <row r="75" spans="1:8" x14ac:dyDescent="0.2">
      <c r="A75" s="45"/>
    </row>
    <row r="76" spans="1:8" x14ac:dyDescent="0.2">
      <c r="A76" s="45"/>
    </row>
    <row r="77" spans="1:8" x14ac:dyDescent="0.2">
      <c r="A77" s="45"/>
    </row>
    <row r="78" spans="1:8" x14ac:dyDescent="0.2">
      <c r="A78" s="45"/>
    </row>
    <row r="79" spans="1:8" x14ac:dyDescent="0.2">
      <c r="A79" s="45"/>
    </row>
    <row r="80" spans="1:8" x14ac:dyDescent="0.2">
      <c r="A80" s="45"/>
    </row>
    <row r="83" spans="1:1" x14ac:dyDescent="0.2">
      <c r="A83" s="45"/>
    </row>
    <row r="84" spans="1:1" x14ac:dyDescent="0.2">
      <c r="A84" s="45"/>
    </row>
    <row r="85" spans="1:1" x14ac:dyDescent="0.2">
      <c r="A85" s="45"/>
    </row>
    <row r="86" spans="1:1" x14ac:dyDescent="0.2">
      <c r="A86" s="45"/>
    </row>
    <row r="87" spans="1:1" x14ac:dyDescent="0.2">
      <c r="A87" s="45"/>
    </row>
    <row r="88" spans="1:1" x14ac:dyDescent="0.2">
      <c r="A88" s="45"/>
    </row>
    <row r="89" spans="1:1" x14ac:dyDescent="0.2">
      <c r="A89" s="45"/>
    </row>
    <row r="90" spans="1:1" x14ac:dyDescent="0.2">
      <c r="A90" s="45"/>
    </row>
    <row r="91" spans="1:1" x14ac:dyDescent="0.2">
      <c r="A91" s="45"/>
    </row>
  </sheetData>
  <phoneticPr fontId="3" type="noConversion"/>
  <conditionalFormatting sqref="F23">
    <cfRule type="cellIs" dxfId="31" priority="197" operator="greaterThan">
      <formula>0</formula>
    </cfRule>
  </conditionalFormatting>
  <conditionalFormatting sqref="F45">
    <cfRule type="cellIs" dxfId="30" priority="187" operator="greaterThan">
      <formula>0</formula>
    </cfRule>
  </conditionalFormatting>
  <conditionalFormatting sqref="F16">
    <cfRule type="expression" dxfId="29" priority="146" stopIfTrue="1">
      <formula>$F16&gt;0</formula>
    </cfRule>
  </conditionalFormatting>
  <pageMargins left="0.70866141732283472" right="0.74803149606299213" top="0.55118110236220474" bottom="0.78740157480314965" header="0.35433070866141736" footer="0.51181102362204722"/>
  <pageSetup paperSize="9" orientation="portrait" blackAndWhite="1" r:id="rId1"/>
  <headerFooter alignWithMargins="0">
    <oddFooter>&amp;L&amp;A, strana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1">
    <tabColor indexed="11"/>
  </sheetPr>
  <dimension ref="A1:H46"/>
  <sheetViews>
    <sheetView showGridLines="0" showZeros="0" topLeftCell="A10" workbookViewId="0">
      <selection activeCell="H40" sqref="H40"/>
    </sheetView>
  </sheetViews>
  <sheetFormatPr defaultColWidth="8.85546875" defaultRowHeight="12.75" x14ac:dyDescent="0.2"/>
  <cols>
    <col min="1" max="1" width="1.85546875" style="222" bestFit="1" customWidth="1"/>
    <col min="2" max="2" width="5" style="4" customWidth="1"/>
    <col min="3" max="3" width="10" style="4" customWidth="1"/>
    <col min="4" max="4" width="36.28515625" style="4" customWidth="1"/>
    <col min="5" max="5" width="4.85546875" style="4" customWidth="1"/>
    <col min="6" max="6" width="4.140625" style="4" customWidth="1"/>
    <col min="7" max="7" width="11.5703125" style="4" customWidth="1"/>
    <col min="8" max="8" width="11.28515625" style="4" customWidth="1"/>
    <col min="9" max="16384" width="8.85546875" style="4"/>
  </cols>
  <sheetData>
    <row r="1" spans="1:8" ht="13.5" x14ac:dyDescent="0.25">
      <c r="A1" s="106"/>
      <c r="B1" s="233"/>
      <c r="C1" s="233"/>
      <c r="D1" s="233"/>
      <c r="E1" s="44"/>
      <c r="F1" s="38"/>
      <c r="G1" s="234"/>
      <c r="H1" s="56"/>
    </row>
    <row r="2" spans="1:8" ht="15.75" x14ac:dyDescent="0.25">
      <c r="A2" s="61"/>
      <c r="B2" s="235" t="s">
        <v>758</v>
      </c>
      <c r="C2" s="38"/>
      <c r="D2" s="38"/>
      <c r="E2" s="38"/>
      <c r="F2" s="236"/>
      <c r="G2" s="24"/>
      <c r="H2" s="5"/>
    </row>
    <row r="3" spans="1:8" ht="16.5" x14ac:dyDescent="0.3">
      <c r="A3" s="61"/>
      <c r="B3" s="44" t="s">
        <v>760</v>
      </c>
      <c r="C3" s="237"/>
      <c r="D3" s="38"/>
      <c r="E3" s="38"/>
      <c r="F3" s="43"/>
      <c r="G3" s="24"/>
      <c r="H3" s="5"/>
    </row>
    <row r="4" spans="1:8" ht="16.5" x14ac:dyDescent="0.3">
      <c r="A4" s="61"/>
      <c r="B4" s="44" t="s">
        <v>761</v>
      </c>
      <c r="C4" s="237"/>
      <c r="D4" s="38"/>
      <c r="E4" s="38"/>
      <c r="F4" s="43"/>
      <c r="G4" s="24"/>
      <c r="H4" s="5"/>
    </row>
    <row r="5" spans="1:8" ht="13.5" x14ac:dyDescent="0.25">
      <c r="A5" s="61"/>
      <c r="B5" s="238" t="s">
        <v>789</v>
      </c>
      <c r="C5" s="38"/>
      <c r="D5" s="38"/>
      <c r="E5" s="38"/>
      <c r="F5" s="43"/>
      <c r="G5" s="24"/>
      <c r="H5" s="5"/>
    </row>
    <row r="6" spans="1:8" ht="13.5" x14ac:dyDescent="0.25">
      <c r="A6" s="61"/>
      <c r="B6" s="21"/>
      <c r="C6" s="44"/>
      <c r="D6" s="38"/>
      <c r="E6" s="38"/>
      <c r="F6" s="38"/>
      <c r="G6" s="38"/>
      <c r="H6" s="5"/>
    </row>
    <row r="7" spans="1:8" s="65" customFormat="1" ht="16.5" x14ac:dyDescent="0.3">
      <c r="A7" s="61"/>
      <c r="B7" s="62" t="s">
        <v>64</v>
      </c>
      <c r="C7" s="63" t="s">
        <v>241</v>
      </c>
      <c r="D7" s="64"/>
      <c r="E7" s="64"/>
      <c r="F7" s="64"/>
      <c r="G7" s="64"/>
      <c r="H7" s="50"/>
    </row>
    <row r="8" spans="1:8" ht="14.25" thickBot="1" x14ac:dyDescent="0.3">
      <c r="A8" s="61"/>
      <c r="B8" s="21"/>
      <c r="C8" s="38"/>
      <c r="D8" s="38"/>
      <c r="E8" s="38"/>
      <c r="F8" s="38"/>
      <c r="G8" s="38"/>
      <c r="H8" s="5"/>
    </row>
    <row r="9" spans="1:8" ht="31.15" customHeight="1" thickBot="1" x14ac:dyDescent="0.3">
      <c r="A9" s="61"/>
      <c r="B9" s="67" t="s">
        <v>43</v>
      </c>
      <c r="C9" s="68" t="s">
        <v>215</v>
      </c>
      <c r="D9" s="69" t="s">
        <v>228</v>
      </c>
      <c r="E9" s="70" t="s">
        <v>44</v>
      </c>
      <c r="F9" s="9" t="s">
        <v>45</v>
      </c>
      <c r="G9" s="71" t="s">
        <v>786</v>
      </c>
      <c r="H9" s="72" t="s">
        <v>787</v>
      </c>
    </row>
    <row r="10" spans="1:8" ht="6" customHeight="1" x14ac:dyDescent="0.25">
      <c r="A10" s="61"/>
      <c r="B10" s="73"/>
      <c r="C10" s="74"/>
      <c r="D10" s="75"/>
      <c r="E10" s="73"/>
      <c r="F10" s="73"/>
      <c r="G10" s="76"/>
      <c r="H10" s="76"/>
    </row>
    <row r="11" spans="1:8" ht="6" customHeight="1" thickBot="1" x14ac:dyDescent="0.3">
      <c r="A11" s="61"/>
      <c r="B11" s="239"/>
      <c r="C11" s="38"/>
      <c r="D11" s="38"/>
      <c r="E11" s="38"/>
      <c r="F11" s="38"/>
      <c r="G11" s="38"/>
      <c r="H11" s="5"/>
    </row>
    <row r="12" spans="1:8" s="65" customFormat="1" ht="16.5" x14ac:dyDescent="0.3">
      <c r="A12" s="61"/>
      <c r="B12" s="240" t="s">
        <v>123</v>
      </c>
      <c r="C12" s="241"/>
      <c r="D12" s="241"/>
      <c r="E12" s="241"/>
      <c r="F12" s="241"/>
      <c r="G12" s="242" t="s">
        <v>789</v>
      </c>
      <c r="H12" s="243"/>
    </row>
    <row r="13" spans="1:8" ht="16.5" x14ac:dyDescent="0.3">
      <c r="A13" s="61"/>
      <c r="B13" s="153"/>
      <c r="C13" s="50"/>
      <c r="D13" s="50"/>
      <c r="E13" s="50"/>
      <c r="F13" s="50"/>
      <c r="G13" s="51"/>
      <c r="H13" s="154"/>
    </row>
    <row r="14" spans="1:8" x14ac:dyDescent="0.2">
      <c r="A14" s="244"/>
      <c r="B14" s="90" t="s">
        <v>753</v>
      </c>
      <c r="C14" s="91"/>
      <c r="D14" s="92"/>
      <c r="E14" s="93"/>
      <c r="F14" s="245"/>
      <c r="G14" s="92"/>
      <c r="H14" s="95"/>
    </row>
    <row r="15" spans="1:8" s="181" customFormat="1" ht="39" thickBot="1" x14ac:dyDescent="0.3">
      <c r="A15" s="246"/>
      <c r="B15" s="247" t="s">
        <v>59</v>
      </c>
      <c r="C15" s="248" t="s">
        <v>764</v>
      </c>
      <c r="D15" s="249" t="s">
        <v>749</v>
      </c>
      <c r="E15" s="250" t="s">
        <v>62</v>
      </c>
      <c r="F15" s="30">
        <v>2</v>
      </c>
      <c r="G15" s="251"/>
      <c r="H15" s="252">
        <f>F15*G15</f>
        <v>0</v>
      </c>
    </row>
    <row r="16" spans="1:8" ht="14.25" thickBot="1" x14ac:dyDescent="0.3">
      <c r="A16" s="61"/>
      <c r="B16" s="253" t="s">
        <v>754</v>
      </c>
      <c r="C16" s="254"/>
      <c r="D16" s="254"/>
      <c r="E16" s="254"/>
      <c r="F16" s="254"/>
      <c r="G16" s="254"/>
      <c r="H16" s="255">
        <f>SUM(H15:H15)</f>
        <v>0</v>
      </c>
    </row>
    <row r="17" spans="1:8" ht="11.25" customHeight="1" thickTop="1" x14ac:dyDescent="0.25">
      <c r="A17" s="61"/>
      <c r="B17" s="21"/>
      <c r="C17" s="5"/>
      <c r="D17" s="5"/>
      <c r="E17" s="5"/>
      <c r="F17" s="5"/>
      <c r="G17" s="7"/>
      <c r="H17" s="19"/>
    </row>
    <row r="18" spans="1:8" ht="13.5" x14ac:dyDescent="0.25">
      <c r="A18" s="61"/>
      <c r="B18" s="21"/>
      <c r="C18" s="159"/>
      <c r="D18" s="159"/>
      <c r="E18" s="38"/>
      <c r="F18" s="38"/>
      <c r="G18" s="27"/>
      <c r="H18" s="27"/>
    </row>
    <row r="19" spans="1:8" ht="14.25" thickBot="1" x14ac:dyDescent="0.3">
      <c r="A19" s="61"/>
      <c r="B19" s="21"/>
      <c r="C19" s="38"/>
      <c r="D19" s="38"/>
      <c r="E19" s="38"/>
      <c r="F19" s="38"/>
      <c r="G19" s="27"/>
      <c r="H19" s="7"/>
    </row>
    <row r="20" spans="1:8" s="65" customFormat="1" ht="16.5" x14ac:dyDescent="0.3">
      <c r="A20" s="61"/>
      <c r="B20" s="240" t="s">
        <v>242</v>
      </c>
      <c r="C20" s="241"/>
      <c r="D20" s="241"/>
      <c r="E20" s="241"/>
      <c r="F20" s="241"/>
      <c r="G20" s="242"/>
      <c r="H20" s="243"/>
    </row>
    <row r="21" spans="1:8" ht="13.5" x14ac:dyDescent="0.25">
      <c r="A21" s="61"/>
      <c r="B21" s="83"/>
      <c r="C21" s="5"/>
      <c r="D21" s="5"/>
      <c r="E21" s="5"/>
      <c r="F21" s="5"/>
      <c r="G21" s="7"/>
      <c r="H21" s="121"/>
    </row>
    <row r="22" spans="1:8" x14ac:dyDescent="0.2">
      <c r="A22" s="244"/>
      <c r="B22" s="90" t="s">
        <v>755</v>
      </c>
      <c r="C22" s="91"/>
      <c r="D22" s="92"/>
      <c r="E22" s="93"/>
      <c r="F22" s="245"/>
      <c r="G22" s="92"/>
      <c r="H22" s="95"/>
    </row>
    <row r="23" spans="1:8" s="181" customFormat="1" ht="39" thickBot="1" x14ac:dyDescent="0.3">
      <c r="A23" s="246"/>
      <c r="B23" s="247" t="s">
        <v>59</v>
      </c>
      <c r="C23" s="248" t="s">
        <v>764</v>
      </c>
      <c r="D23" s="249" t="s">
        <v>749</v>
      </c>
      <c r="E23" s="250" t="s">
        <v>62</v>
      </c>
      <c r="F23" s="30">
        <v>1</v>
      </c>
      <c r="G23" s="251"/>
      <c r="H23" s="252">
        <f>F23*G23</f>
        <v>0</v>
      </c>
    </row>
    <row r="24" spans="1:8" ht="14.25" thickBot="1" x14ac:dyDescent="0.3">
      <c r="A24" s="61"/>
      <c r="B24" s="253" t="s">
        <v>756</v>
      </c>
      <c r="C24" s="254"/>
      <c r="D24" s="254"/>
      <c r="E24" s="254"/>
      <c r="F24" s="254"/>
      <c r="G24" s="254"/>
      <c r="H24" s="255">
        <f>SUM(H23:H23)</f>
        <v>0</v>
      </c>
    </row>
    <row r="25" spans="1:8" ht="11.25" customHeight="1" thickTop="1" x14ac:dyDescent="0.25">
      <c r="A25" s="61"/>
      <c r="B25" s="21"/>
      <c r="C25" s="5"/>
      <c r="D25" s="5"/>
      <c r="E25" s="5"/>
      <c r="F25" s="5"/>
      <c r="G25" s="7"/>
      <c r="H25" s="19"/>
    </row>
    <row r="26" spans="1:8" ht="13.5" x14ac:dyDescent="0.25">
      <c r="A26" s="61"/>
      <c r="B26" s="21"/>
      <c r="C26" s="159"/>
      <c r="D26" s="159"/>
      <c r="E26" s="38"/>
      <c r="F26" s="38"/>
      <c r="G26" s="27"/>
      <c r="H26" s="27"/>
    </row>
    <row r="27" spans="1:8" ht="14.25" thickBot="1" x14ac:dyDescent="0.3">
      <c r="A27" s="61"/>
      <c r="B27" s="21"/>
      <c r="C27" s="38"/>
      <c r="D27" s="38"/>
      <c r="E27" s="38"/>
      <c r="F27" s="38"/>
      <c r="G27" s="27"/>
      <c r="H27" s="7"/>
    </row>
    <row r="28" spans="1:8" s="65" customFormat="1" ht="16.5" x14ac:dyDescent="0.3">
      <c r="A28" s="61"/>
      <c r="B28" s="240" t="s">
        <v>766</v>
      </c>
      <c r="C28" s="241"/>
      <c r="D28" s="241"/>
      <c r="E28" s="241"/>
      <c r="F28" s="241"/>
      <c r="G28" s="242"/>
      <c r="H28" s="243"/>
    </row>
    <row r="29" spans="1:8" ht="13.5" x14ac:dyDescent="0.25">
      <c r="A29" s="61"/>
      <c r="B29" s="83"/>
      <c r="C29" s="5"/>
      <c r="D29" s="5"/>
      <c r="E29" s="5"/>
      <c r="F29" s="5"/>
      <c r="G29" s="7"/>
      <c r="H29" s="121"/>
    </row>
    <row r="30" spans="1:8" x14ac:dyDescent="0.2">
      <c r="A30" s="244"/>
      <c r="B30" s="90" t="s">
        <v>767</v>
      </c>
      <c r="C30" s="91"/>
      <c r="D30" s="92"/>
      <c r="E30" s="93"/>
      <c r="F30" s="245"/>
      <c r="G30" s="92"/>
      <c r="H30" s="95"/>
    </row>
    <row r="31" spans="1:8" s="104" customFormat="1" ht="9.75" customHeight="1" x14ac:dyDescent="0.25">
      <c r="A31" s="61"/>
      <c r="B31" s="256"/>
      <c r="C31" s="257"/>
      <c r="D31" s="257"/>
      <c r="E31" s="258"/>
      <c r="F31" s="257"/>
      <c r="G31" s="259"/>
      <c r="H31" s="260"/>
    </row>
    <row r="32" spans="1:8" s="104" customFormat="1" ht="13.5" x14ac:dyDescent="0.25">
      <c r="A32" s="246"/>
      <c r="B32" s="261" t="s">
        <v>59</v>
      </c>
      <c r="C32" s="262">
        <v>0</v>
      </c>
      <c r="D32" s="114" t="s">
        <v>734</v>
      </c>
      <c r="E32" s="263" t="s">
        <v>42</v>
      </c>
      <c r="F32" s="35">
        <v>1</v>
      </c>
      <c r="G32" s="264"/>
      <c r="H32" s="265">
        <f>F32*G32</f>
        <v>0</v>
      </c>
    </row>
    <row r="33" spans="1:8" s="104" customFormat="1" ht="14.25" thickBot="1" x14ac:dyDescent="0.3">
      <c r="A33" s="246"/>
      <c r="B33" s="261" t="s">
        <v>63</v>
      </c>
      <c r="C33" s="262">
        <v>0</v>
      </c>
      <c r="D33" s="266" t="s">
        <v>751</v>
      </c>
      <c r="E33" s="263" t="s">
        <v>42</v>
      </c>
      <c r="F33" s="34">
        <v>1</v>
      </c>
      <c r="G33" s="264"/>
      <c r="H33" s="265">
        <f>F33*G33</f>
        <v>0</v>
      </c>
    </row>
    <row r="34" spans="1:8" ht="14.25" thickBot="1" x14ac:dyDescent="0.3">
      <c r="A34" s="61"/>
      <c r="B34" s="253" t="s">
        <v>768</v>
      </c>
      <c r="C34" s="254"/>
      <c r="D34" s="254"/>
      <c r="E34" s="254"/>
      <c r="F34" s="254"/>
      <c r="G34" s="254"/>
      <c r="H34" s="255">
        <f>SUM(H32:H33)</f>
        <v>0</v>
      </c>
    </row>
    <row r="35" spans="1:8" ht="14.25" thickTop="1" x14ac:dyDescent="0.25">
      <c r="A35" s="61"/>
      <c r="B35" s="267"/>
      <c r="C35" s="268"/>
      <c r="D35" s="268"/>
      <c r="E35" s="268"/>
      <c r="F35" s="268"/>
      <c r="G35" s="269"/>
      <c r="H35" s="269"/>
    </row>
    <row r="36" spans="1:8" ht="12" customHeight="1" x14ac:dyDescent="0.25">
      <c r="A36" s="61"/>
      <c r="B36" s="60"/>
      <c r="C36" s="5"/>
      <c r="D36" s="5"/>
      <c r="E36" s="5"/>
      <c r="F36" s="5"/>
      <c r="G36" s="7"/>
      <c r="H36" s="7"/>
    </row>
    <row r="37" spans="1:8" ht="13.9" customHeight="1" thickBot="1" x14ac:dyDescent="0.3">
      <c r="A37" s="61"/>
      <c r="B37" s="206"/>
      <c r="C37" s="207"/>
      <c r="D37" s="207"/>
      <c r="E37" s="207"/>
      <c r="F37" s="207"/>
      <c r="G37" s="208"/>
      <c r="H37" s="208"/>
    </row>
    <row r="38" spans="1:8" ht="13.5" x14ac:dyDescent="0.25">
      <c r="A38" s="61"/>
      <c r="B38" s="270" t="s">
        <v>812</v>
      </c>
      <c r="C38" s="271"/>
      <c r="D38" s="271"/>
      <c r="E38" s="271"/>
      <c r="F38" s="271"/>
      <c r="G38" s="271"/>
      <c r="H38" s="272"/>
    </row>
    <row r="39" spans="1:8" ht="7.9" customHeight="1" x14ac:dyDescent="0.25">
      <c r="A39" s="61"/>
      <c r="B39" s="273"/>
      <c r="C39" s="20"/>
      <c r="D39" s="20"/>
      <c r="E39" s="20"/>
      <c r="F39" s="8"/>
      <c r="G39" s="274"/>
      <c r="H39" s="275"/>
    </row>
    <row r="40" spans="1:8" ht="13.5" x14ac:dyDescent="0.25">
      <c r="A40" s="246"/>
      <c r="B40" s="201" t="s">
        <v>753</v>
      </c>
      <c r="C40" s="5"/>
      <c r="D40" s="5"/>
      <c r="E40" s="32" t="s">
        <v>715</v>
      </c>
      <c r="F40" s="32">
        <v>1</v>
      </c>
      <c r="G40" s="276"/>
      <c r="H40" s="200">
        <f>F40*G40</f>
        <v>0</v>
      </c>
    </row>
    <row r="41" spans="1:8" ht="13.5" x14ac:dyDescent="0.25">
      <c r="A41" s="246"/>
      <c r="B41" s="201" t="s">
        <v>755</v>
      </c>
      <c r="C41" s="5"/>
      <c r="D41" s="5"/>
      <c r="E41" s="28" t="s">
        <v>715</v>
      </c>
      <c r="F41" s="28">
        <v>1</v>
      </c>
      <c r="G41" s="7"/>
      <c r="H41" s="121">
        <f>F41*G41</f>
        <v>0</v>
      </c>
    </row>
    <row r="42" spans="1:8" ht="13.5" x14ac:dyDescent="0.25">
      <c r="A42" s="246"/>
      <c r="B42" s="201" t="s">
        <v>767</v>
      </c>
      <c r="C42" s="5"/>
      <c r="D42" s="5"/>
      <c r="E42" s="29" t="s">
        <v>715</v>
      </c>
      <c r="F42" s="29">
        <v>1</v>
      </c>
      <c r="G42" s="216"/>
      <c r="H42" s="152">
        <f>F42*G42</f>
        <v>0</v>
      </c>
    </row>
    <row r="43" spans="1:8" ht="7.9" customHeight="1" thickBot="1" x14ac:dyDescent="0.3">
      <c r="A43" s="61"/>
      <c r="B43" s="277"/>
      <c r="C43" s="278"/>
      <c r="D43" s="278"/>
      <c r="E43" s="278"/>
      <c r="F43" s="278"/>
      <c r="G43" s="276"/>
      <c r="H43" s="200"/>
    </row>
    <row r="44" spans="1:8" ht="14.25" thickBot="1" x14ac:dyDescent="0.3">
      <c r="A44" s="61"/>
      <c r="B44" s="253" t="s">
        <v>813</v>
      </c>
      <c r="C44" s="254"/>
      <c r="D44" s="254"/>
      <c r="E44" s="254"/>
      <c r="F44" s="254"/>
      <c r="G44" s="254"/>
      <c r="H44" s="255">
        <f>SUM(H41:H43)</f>
        <v>0</v>
      </c>
    </row>
    <row r="45" spans="1:8" ht="10.5" customHeight="1" thickTop="1" x14ac:dyDescent="0.3">
      <c r="A45" s="61"/>
      <c r="B45" s="279"/>
      <c r="C45" s="50"/>
      <c r="D45" s="50"/>
      <c r="E45" s="50"/>
      <c r="F45" s="50"/>
      <c r="G45" s="51"/>
      <c r="H45" s="52"/>
    </row>
    <row r="46" spans="1:8" ht="13.5" x14ac:dyDescent="0.25">
      <c r="A46" s="61"/>
      <c r="B46" s="21"/>
      <c r="C46" s="38"/>
      <c r="D46" s="38"/>
      <c r="E46" s="38"/>
      <c r="F46" s="38"/>
      <c r="G46" s="27"/>
      <c r="H46" s="7"/>
    </row>
  </sheetData>
  <phoneticPr fontId="3" type="noConversion"/>
  <conditionalFormatting sqref="D15">
    <cfRule type="expression" dxfId="28" priority="42" stopIfTrue="1">
      <formula>#REF!+#REF!+#REF!+#REF!+#REF!+#REF!+#REF!+#REF!&gt;1</formula>
    </cfRule>
  </conditionalFormatting>
  <conditionalFormatting sqref="F15">
    <cfRule type="cellIs" dxfId="27" priority="31" operator="greaterThan">
      <formula>0</formula>
    </cfRule>
  </conditionalFormatting>
  <conditionalFormatting sqref="F15">
    <cfRule type="cellIs" dxfId="26" priority="30" operator="greaterThan">
      <formula>0</formula>
    </cfRule>
  </conditionalFormatting>
  <conditionalFormatting sqref="F32:F33">
    <cfRule type="cellIs" dxfId="25" priority="27" operator="greaterThan">
      <formula>0</formula>
    </cfRule>
  </conditionalFormatting>
  <conditionalFormatting sqref="F32:F33">
    <cfRule type="cellIs" dxfId="24" priority="26" operator="greaterThan">
      <formula>0</formula>
    </cfRule>
  </conditionalFormatting>
  <conditionalFormatting sqref="D23">
    <cfRule type="expression" dxfId="23" priority="22" stopIfTrue="1">
      <formula>#REF!+#REF!+#REF!+#REF!+#REF!+#REF!+#REF!+#REF!&gt;1</formula>
    </cfRule>
  </conditionalFormatting>
  <conditionalFormatting sqref="F23">
    <cfRule type="cellIs" dxfId="22" priority="3" operator="greaterThan">
      <formula>0</formula>
    </cfRule>
  </conditionalFormatting>
  <conditionalFormatting sqref="F23">
    <cfRule type="cellIs" dxfId="21" priority="2" operator="greaterThan">
      <formula>0</formula>
    </cfRule>
  </conditionalFormatting>
  <conditionalFormatting sqref="F15 F23">
    <cfRule type="expression" dxfId="20" priority="4167" stopIfTrue="1">
      <formula>#REF!&gt;0</formula>
    </cfRule>
  </conditionalFormatting>
  <conditionalFormatting sqref="F32:F33">
    <cfRule type="expression" dxfId="19" priority="4168" stopIfTrue="1">
      <formula>#REF!&gt;0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blackAndWhite="1" r:id="rId1"/>
  <headerFooter alignWithMargins="0">
    <oddFooter>&amp;LTroškovnik, troškovi održavanja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FF00"/>
  </sheetPr>
  <dimension ref="A10:I51"/>
  <sheetViews>
    <sheetView showGridLines="0" workbookViewId="0">
      <selection activeCell="D38" sqref="D38"/>
    </sheetView>
  </sheetViews>
  <sheetFormatPr defaultColWidth="8.85546875" defaultRowHeight="12.75" x14ac:dyDescent="0.2"/>
  <cols>
    <col min="1" max="16384" width="8.85546875" style="46"/>
  </cols>
  <sheetData>
    <row r="10" spans="1:9" ht="15" x14ac:dyDescent="0.25">
      <c r="A10" s="403" t="s">
        <v>665</v>
      </c>
      <c r="B10" s="403"/>
      <c r="C10" s="403"/>
      <c r="D10" s="403"/>
      <c r="E10" s="403"/>
      <c r="F10" s="403"/>
      <c r="G10" s="403"/>
      <c r="H10" s="403"/>
      <c r="I10" s="403"/>
    </row>
    <row r="11" spans="1:9" ht="15" x14ac:dyDescent="0.25">
      <c r="A11" s="47"/>
      <c r="B11" s="47"/>
      <c r="C11" s="47"/>
      <c r="D11" s="47"/>
      <c r="E11" s="47"/>
      <c r="F11" s="47"/>
      <c r="G11" s="47"/>
      <c r="H11" s="47"/>
      <c r="I11" s="47"/>
    </row>
    <row r="12" spans="1:9" ht="15" x14ac:dyDescent="0.25">
      <c r="A12" s="403"/>
      <c r="B12" s="403"/>
      <c r="C12" s="403"/>
      <c r="D12" s="403"/>
      <c r="E12" s="403"/>
      <c r="F12" s="403"/>
      <c r="G12" s="403"/>
      <c r="H12" s="403"/>
      <c r="I12" s="403"/>
    </row>
    <row r="13" spans="1:9" ht="15" x14ac:dyDescent="0.25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15" x14ac:dyDescent="0.25">
      <c r="A14" s="403" t="s">
        <v>758</v>
      </c>
      <c r="B14" s="403"/>
      <c r="C14" s="403"/>
      <c r="D14" s="403"/>
      <c r="E14" s="403"/>
      <c r="F14" s="403"/>
      <c r="G14" s="403"/>
      <c r="H14" s="403"/>
      <c r="I14" s="403"/>
    </row>
    <row r="15" spans="1:9" ht="15" x14ac:dyDescent="0.25">
      <c r="A15" s="403"/>
      <c r="B15" s="403"/>
      <c r="C15" s="403"/>
      <c r="D15" s="403"/>
      <c r="E15" s="403"/>
      <c r="F15" s="403"/>
      <c r="G15" s="403"/>
      <c r="H15" s="403"/>
      <c r="I15" s="403"/>
    </row>
    <row r="51" spans="1:9" x14ac:dyDescent="0.2">
      <c r="A51" s="404">
        <v>44588</v>
      </c>
      <c r="B51" s="404"/>
      <c r="C51" s="404"/>
      <c r="D51" s="404"/>
      <c r="E51" s="404"/>
      <c r="F51" s="404"/>
      <c r="G51" s="404"/>
      <c r="H51" s="404"/>
      <c r="I51" s="404"/>
    </row>
  </sheetData>
  <mergeCells count="5">
    <mergeCell ref="A10:I10"/>
    <mergeCell ref="A12:I12"/>
    <mergeCell ref="A14:I14"/>
    <mergeCell ref="A15:I15"/>
    <mergeCell ref="A51:I51"/>
  </mergeCell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FFFF00"/>
  </sheetPr>
  <dimension ref="A1:H26"/>
  <sheetViews>
    <sheetView showGridLines="0" showZeros="0" workbookViewId="0">
      <selection activeCell="D38" sqref="D38"/>
    </sheetView>
  </sheetViews>
  <sheetFormatPr defaultColWidth="8.85546875" defaultRowHeight="12.75" x14ac:dyDescent="0.2"/>
  <cols>
    <col min="1" max="1" width="2.28515625" style="45" bestFit="1" customWidth="1"/>
    <col min="2" max="2" width="5.5703125" style="4" customWidth="1"/>
    <col min="3" max="3" width="11" style="4" customWidth="1"/>
    <col min="4" max="4" width="36.28515625" style="4" customWidth="1"/>
    <col min="5" max="5" width="4.85546875" style="4" customWidth="1"/>
    <col min="6" max="6" width="5.5703125" style="4" customWidth="1"/>
    <col min="7" max="7" width="11.5703125" style="4" customWidth="1"/>
    <col min="8" max="8" width="11.28515625" style="4" customWidth="1"/>
    <col min="9" max="16384" width="8.85546875" style="4"/>
  </cols>
  <sheetData>
    <row r="1" spans="1:8" ht="9" customHeight="1" x14ac:dyDescent="0.3">
      <c r="A1" s="61"/>
      <c r="B1" s="49"/>
      <c r="C1" s="50"/>
      <c r="D1" s="50"/>
      <c r="E1" s="50"/>
      <c r="F1" s="50"/>
      <c r="G1" s="51"/>
      <c r="H1" s="52"/>
    </row>
    <row r="2" spans="1:8" ht="16.5" x14ac:dyDescent="0.3">
      <c r="A2" s="61"/>
      <c r="B2" s="235" t="s">
        <v>758</v>
      </c>
      <c r="C2" s="38"/>
      <c r="D2" s="38"/>
      <c r="E2" s="38"/>
      <c r="F2" s="63"/>
      <c r="G2" s="24"/>
      <c r="H2" s="5"/>
    </row>
    <row r="3" spans="1:8" ht="16.5" x14ac:dyDescent="0.3">
      <c r="A3" s="61"/>
      <c r="B3" s="56" t="s">
        <v>759</v>
      </c>
      <c r="C3" s="237"/>
      <c r="D3" s="38"/>
      <c r="E3" s="38"/>
      <c r="F3" s="44"/>
      <c r="G3" s="24"/>
      <c r="H3" s="5"/>
    </row>
    <row r="4" spans="1:8" ht="16.5" x14ac:dyDescent="0.3">
      <c r="A4" s="61"/>
      <c r="B4" s="44" t="s">
        <v>761</v>
      </c>
      <c r="C4" s="237"/>
      <c r="D4" s="38"/>
      <c r="E4" s="38"/>
      <c r="F4" s="44"/>
      <c r="G4" s="24"/>
      <c r="H4" s="5"/>
    </row>
    <row r="5" spans="1:8" ht="16.5" x14ac:dyDescent="0.3">
      <c r="A5" s="61"/>
      <c r="B5" s="44">
        <v>0</v>
      </c>
      <c r="C5" s="237"/>
      <c r="D5" s="38"/>
      <c r="E5" s="38"/>
      <c r="F5" s="280"/>
      <c r="G5" s="24"/>
      <c r="H5" s="5"/>
    </row>
    <row r="6" spans="1:8" ht="13.5" x14ac:dyDescent="0.25">
      <c r="A6" s="61"/>
      <c r="B6" s="21"/>
      <c r="C6" s="44"/>
      <c r="D6" s="38"/>
      <c r="E6" s="38"/>
      <c r="F6" s="38"/>
      <c r="G6" s="38"/>
      <c r="H6" s="5"/>
    </row>
    <row r="7" spans="1:8" ht="15.75" x14ac:dyDescent="0.25">
      <c r="A7" s="61"/>
      <c r="B7" s="281" t="s">
        <v>65</v>
      </c>
      <c r="C7" s="11" t="s">
        <v>666</v>
      </c>
      <c r="D7" s="38"/>
      <c r="E7" s="38"/>
      <c r="F7" s="38"/>
      <c r="G7" s="38"/>
      <c r="H7" s="5"/>
    </row>
    <row r="8" spans="1:8" ht="14.25" thickBot="1" x14ac:dyDescent="0.3">
      <c r="A8" s="61"/>
      <c r="B8" s="21"/>
      <c r="C8" s="38"/>
      <c r="D8" s="38"/>
      <c r="E8" s="38"/>
      <c r="F8" s="38"/>
      <c r="G8" s="38"/>
      <c r="H8" s="5"/>
    </row>
    <row r="9" spans="1:8" ht="26.25" thickBot="1" x14ac:dyDescent="0.3">
      <c r="A9" s="61"/>
      <c r="B9" s="67" t="s">
        <v>43</v>
      </c>
      <c r="C9" s="68" t="s">
        <v>215</v>
      </c>
      <c r="D9" s="69" t="s">
        <v>228</v>
      </c>
      <c r="E9" s="70" t="s">
        <v>44</v>
      </c>
      <c r="F9" s="9" t="s">
        <v>45</v>
      </c>
      <c r="G9" s="71" t="s">
        <v>786</v>
      </c>
      <c r="H9" s="72" t="s">
        <v>787</v>
      </c>
    </row>
    <row r="10" spans="1:8" ht="6" customHeight="1" x14ac:dyDescent="0.25">
      <c r="A10" s="61"/>
      <c r="B10" s="73"/>
      <c r="C10" s="74"/>
      <c r="D10" s="75"/>
      <c r="E10" s="73"/>
      <c r="F10" s="73"/>
      <c r="G10" s="76"/>
      <c r="H10" s="76"/>
    </row>
    <row r="11" spans="1:8" ht="6" customHeight="1" thickBot="1" x14ac:dyDescent="0.3">
      <c r="A11" s="61"/>
      <c r="B11" s="73"/>
      <c r="C11" s="77"/>
      <c r="D11" s="78"/>
      <c r="E11" s="73"/>
      <c r="F11" s="73"/>
      <c r="G11" s="76"/>
      <c r="H11" s="76"/>
    </row>
    <row r="12" spans="1:8" s="65" customFormat="1" ht="16.5" collapsed="1" x14ac:dyDescent="0.3">
      <c r="A12" s="61"/>
      <c r="B12" s="282" t="s">
        <v>269</v>
      </c>
      <c r="C12" s="283"/>
      <c r="D12" s="283"/>
      <c r="E12" s="283"/>
      <c r="F12" s="283"/>
      <c r="G12" s="284"/>
      <c r="H12" s="285"/>
    </row>
    <row r="13" spans="1:8" ht="14.25" thickBot="1" x14ac:dyDescent="0.3">
      <c r="A13" s="61"/>
      <c r="B13" s="83"/>
      <c r="C13" s="5"/>
      <c r="D13" s="5"/>
      <c r="E13" s="5"/>
      <c r="F13" s="5"/>
      <c r="G13" s="7"/>
      <c r="H13" s="121"/>
    </row>
    <row r="14" spans="1:8" ht="13.5" x14ac:dyDescent="0.25">
      <c r="A14" s="61"/>
      <c r="B14" s="286" t="s">
        <v>757</v>
      </c>
      <c r="C14" s="287"/>
      <c r="D14" s="287"/>
      <c r="E14" s="287"/>
      <c r="F14" s="288"/>
      <c r="G14" s="288"/>
      <c r="H14" s="289"/>
    </row>
    <row r="15" spans="1:8" ht="76.5" x14ac:dyDescent="0.2">
      <c r="A15" s="290"/>
      <c r="B15" s="108" t="s">
        <v>59</v>
      </c>
      <c r="C15" s="291" t="s">
        <v>735</v>
      </c>
      <c r="D15" s="292" t="s">
        <v>748</v>
      </c>
      <c r="E15" s="113" t="s">
        <v>164</v>
      </c>
      <c r="F15" s="115">
        <v>700</v>
      </c>
      <c r="G15" s="112"/>
      <c r="H15" s="103">
        <f>F15*G15</f>
        <v>0</v>
      </c>
    </row>
    <row r="16" spans="1:8" ht="63.75" x14ac:dyDescent="0.2">
      <c r="A16" s="290"/>
      <c r="B16" s="108" t="s">
        <v>63</v>
      </c>
      <c r="C16" s="291" t="s">
        <v>737</v>
      </c>
      <c r="D16" s="293" t="s">
        <v>738</v>
      </c>
      <c r="E16" s="294" t="s">
        <v>66</v>
      </c>
      <c r="F16" s="295">
        <v>1</v>
      </c>
      <c r="G16" s="296"/>
      <c r="H16" s="297">
        <f>F16*G16</f>
        <v>0</v>
      </c>
    </row>
    <row r="17" spans="1:8" ht="51.75" thickBot="1" x14ac:dyDescent="0.25">
      <c r="A17" s="290"/>
      <c r="B17" s="298" t="s">
        <v>64</v>
      </c>
      <c r="C17" s="299" t="s">
        <v>736</v>
      </c>
      <c r="D17" s="300" t="s">
        <v>798</v>
      </c>
      <c r="E17" s="301" t="s">
        <v>164</v>
      </c>
      <c r="F17" s="302">
        <v>660</v>
      </c>
      <c r="G17" s="315"/>
      <c r="H17" s="303">
        <f>F17*G17</f>
        <v>0</v>
      </c>
    </row>
    <row r="18" spans="1:8" ht="13.5" x14ac:dyDescent="0.25">
      <c r="A18" s="61"/>
      <c r="B18" s="304" t="s">
        <v>785</v>
      </c>
      <c r="C18" s="287"/>
      <c r="D18" s="287"/>
      <c r="E18" s="287"/>
      <c r="F18" s="288"/>
      <c r="G18" s="288"/>
      <c r="H18" s="289"/>
    </row>
    <row r="19" spans="1:8" s="181" customFormat="1" ht="27.75" thickBot="1" x14ac:dyDescent="0.3">
      <c r="A19" s="290"/>
      <c r="B19" s="305" t="s">
        <v>59</v>
      </c>
      <c r="C19" s="306"/>
      <c r="D19" s="307" t="s">
        <v>784</v>
      </c>
      <c r="E19" s="308" t="s">
        <v>62</v>
      </c>
      <c r="F19" s="309">
        <v>1</v>
      </c>
      <c r="G19" s="316"/>
      <c r="H19" s="310">
        <f>F19*G19</f>
        <v>0</v>
      </c>
    </row>
    <row r="20" spans="1:8" ht="14.25" thickBot="1" x14ac:dyDescent="0.3">
      <c r="A20" s="61"/>
      <c r="B20" s="311" t="s">
        <v>270</v>
      </c>
      <c r="C20" s="312"/>
      <c r="D20" s="312"/>
      <c r="E20" s="312"/>
      <c r="F20" s="313"/>
      <c r="G20" s="313"/>
      <c r="H20" s="314">
        <f>SUM(H15:H19)</f>
        <v>0</v>
      </c>
    </row>
    <row r="21" spans="1:8" ht="14.25" thickTop="1" x14ac:dyDescent="0.25">
      <c r="A21" s="61"/>
      <c r="B21" s="21"/>
      <c r="C21" s="38"/>
      <c r="D21" s="38"/>
      <c r="E21" s="38"/>
      <c r="F21" s="38"/>
      <c r="G21" s="27"/>
      <c r="H21" s="7"/>
    </row>
    <row r="22" spans="1:8" ht="13.5" x14ac:dyDescent="0.25">
      <c r="A22" s="61"/>
      <c r="B22" s="21"/>
      <c r="C22" s="38"/>
      <c r="D22" s="38"/>
      <c r="E22" s="38"/>
      <c r="F22" s="38"/>
      <c r="G22" s="27"/>
      <c r="H22" s="7"/>
    </row>
    <row r="23" spans="1:8" ht="13.5" x14ac:dyDescent="0.25">
      <c r="A23" s="61"/>
      <c r="B23" s="21"/>
      <c r="C23" s="26"/>
      <c r="D23" s="38"/>
      <c r="E23" s="38"/>
      <c r="F23" s="38"/>
      <c r="G23" s="27"/>
      <c r="H23" s="7"/>
    </row>
    <row r="24" spans="1:8" ht="13.5" x14ac:dyDescent="0.25">
      <c r="A24" s="61"/>
      <c r="B24" s="21"/>
      <c r="C24" s="26">
        <v>0</v>
      </c>
      <c r="D24" s="38"/>
      <c r="E24" s="38"/>
      <c r="F24" s="38"/>
      <c r="G24" s="27"/>
      <c r="H24" s="7"/>
    </row>
    <row r="26" spans="1:8" ht="13.5" x14ac:dyDescent="0.25">
      <c r="A26" s="106"/>
      <c r="B26" s="21"/>
      <c r="C26" s="38"/>
      <c r="D26" s="38"/>
      <c r="E26" s="38"/>
      <c r="F26" s="38"/>
      <c r="G26" s="27"/>
      <c r="H26" s="7"/>
    </row>
  </sheetData>
  <phoneticPr fontId="3" type="noConversion"/>
  <conditionalFormatting sqref="F17">
    <cfRule type="expression" dxfId="18" priority="51" stopIfTrue="1">
      <formula>$F17&gt;0</formula>
    </cfRule>
  </conditionalFormatting>
  <conditionalFormatting sqref="F15">
    <cfRule type="expression" dxfId="17" priority="35" stopIfTrue="1">
      <formula>$F15&gt;0</formula>
    </cfRule>
  </conditionalFormatting>
  <conditionalFormatting sqref="F19">
    <cfRule type="expression" dxfId="16" priority="28" stopIfTrue="1">
      <formula>$F19&gt;0</formula>
    </cfRule>
  </conditionalFormatting>
  <conditionalFormatting sqref="F16">
    <cfRule type="expression" dxfId="15" priority="21" stopIfTrue="1">
      <formula>$F16&gt;0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Footer>&amp;L&amp;A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7" tint="0.39997558519241921"/>
  </sheetPr>
  <dimension ref="A10:I51"/>
  <sheetViews>
    <sheetView showGridLines="0" workbookViewId="0">
      <selection activeCell="A11" sqref="A11"/>
    </sheetView>
  </sheetViews>
  <sheetFormatPr defaultColWidth="8.85546875" defaultRowHeight="12.75" x14ac:dyDescent="0.2"/>
  <cols>
    <col min="1" max="16384" width="8.85546875" style="46"/>
  </cols>
  <sheetData>
    <row r="10" spans="1:9" ht="15" x14ac:dyDescent="0.25">
      <c r="A10" s="403" t="s">
        <v>804</v>
      </c>
      <c r="B10" s="403"/>
      <c r="C10" s="403"/>
      <c r="D10" s="403"/>
      <c r="E10" s="403"/>
      <c r="F10" s="403"/>
      <c r="G10" s="403"/>
      <c r="H10" s="403"/>
      <c r="I10" s="403"/>
    </row>
    <row r="11" spans="1:9" ht="15" x14ac:dyDescent="0.25">
      <c r="A11" s="47"/>
      <c r="B11" s="47"/>
      <c r="C11" s="47"/>
      <c r="D11" s="47"/>
      <c r="E11" s="47"/>
      <c r="F11" s="47"/>
      <c r="G11" s="47"/>
      <c r="H11" s="47"/>
      <c r="I11" s="47"/>
    </row>
    <row r="12" spans="1:9" ht="15" x14ac:dyDescent="0.25">
      <c r="A12" s="403"/>
      <c r="B12" s="403"/>
      <c r="C12" s="403"/>
      <c r="D12" s="403"/>
      <c r="E12" s="403"/>
      <c r="F12" s="403"/>
      <c r="G12" s="403"/>
      <c r="H12" s="403"/>
      <c r="I12" s="403"/>
    </row>
    <row r="13" spans="1:9" ht="15" x14ac:dyDescent="0.25">
      <c r="A13" s="47"/>
      <c r="B13" s="47"/>
      <c r="C13" s="47"/>
      <c r="D13" s="47"/>
      <c r="E13" s="47"/>
      <c r="F13" s="47"/>
      <c r="G13" s="47"/>
      <c r="H13" s="47"/>
      <c r="I13" s="47"/>
    </row>
    <row r="14" spans="1:9" ht="15" x14ac:dyDescent="0.25">
      <c r="A14" s="403" t="s">
        <v>758</v>
      </c>
      <c r="B14" s="403"/>
      <c r="C14" s="403"/>
      <c r="D14" s="403"/>
      <c r="E14" s="403"/>
      <c r="F14" s="403"/>
      <c r="G14" s="403"/>
      <c r="H14" s="403"/>
      <c r="I14" s="403"/>
    </row>
    <row r="15" spans="1:9" ht="15" x14ac:dyDescent="0.25">
      <c r="A15" s="403"/>
      <c r="B15" s="403"/>
      <c r="C15" s="403"/>
      <c r="D15" s="403"/>
      <c r="E15" s="403"/>
      <c r="F15" s="403"/>
      <c r="G15" s="403"/>
      <c r="H15" s="403"/>
      <c r="I15" s="403"/>
    </row>
    <row r="51" spans="1:9" x14ac:dyDescent="0.2">
      <c r="A51" s="404">
        <v>44588</v>
      </c>
      <c r="B51" s="404"/>
      <c r="C51" s="404"/>
      <c r="D51" s="404"/>
      <c r="E51" s="404"/>
      <c r="F51" s="404"/>
      <c r="G51" s="404"/>
      <c r="H51" s="404"/>
      <c r="I51" s="404"/>
    </row>
  </sheetData>
  <mergeCells count="5">
    <mergeCell ref="A10:I10"/>
    <mergeCell ref="A12:I12"/>
    <mergeCell ref="A14:I14"/>
    <mergeCell ref="A15:I15"/>
    <mergeCell ref="A51:I51"/>
  </mergeCells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13</vt:i4>
      </vt:variant>
      <vt:variant>
        <vt:lpstr>Imenovani rasponi</vt:lpstr>
      </vt:variant>
      <vt:variant>
        <vt:i4>33</vt:i4>
      </vt:variant>
    </vt:vector>
  </HeadingPairs>
  <TitlesOfParts>
    <vt:vector size="46" baseType="lpstr">
      <vt:lpstr>Naslovnica održavanje ODV</vt:lpstr>
      <vt:lpstr>Opis održavanje ODV</vt:lpstr>
      <vt:lpstr>Naslovnica održavanja</vt:lpstr>
      <vt:lpstr>1 - CP Čikola</vt:lpstr>
      <vt:lpstr>2 - VS Velušić</vt:lpstr>
      <vt:lpstr>Troškovi održavanja ODV</vt:lpstr>
      <vt:lpstr>Naslovnica kemikalije</vt:lpstr>
      <vt:lpstr>Kemikalije za pripremu vode</vt:lpstr>
      <vt:lpstr>Naslovnica DDD</vt:lpstr>
      <vt:lpstr>Usluge DDD</vt:lpstr>
      <vt:lpstr>Rekapitulacija ponude</vt:lpstr>
      <vt:lpstr>Cjenik izvanredno održavanje</vt:lpstr>
      <vt:lpstr>Cjenik rezervnih dijelova</vt:lpstr>
      <vt:lpstr>Anal_M1032_servis_KP1</vt:lpstr>
      <vt:lpstr>cijena_DDD</vt:lpstr>
      <vt:lpstr>cijena_kemikalija</vt:lpstr>
      <vt:lpstr>cijena_održavanja_ODV_KP1</vt:lpstr>
      <vt:lpstr>cijena_održavanja_ODV_KP2</vt:lpstr>
      <vt:lpstr>cijena_pregled_ODV_KP1</vt:lpstr>
      <vt:lpstr>cijena_pregled_ODV_KP2</vt:lpstr>
      <vt:lpstr>cijena_servis_ODV_KP1</vt:lpstr>
      <vt:lpstr>cijena_servis_ODV_KP2</vt:lpstr>
      <vt:lpstr>DC_Beta_servis_KP2</vt:lpstr>
      <vt:lpstr>ElmotV_M3521_servis_KP1</vt:lpstr>
      <vt:lpstr>Injektor_servis_KP1</vt:lpstr>
      <vt:lpstr>'1 - CP Čikola'!Ispis_naslova</vt:lpstr>
      <vt:lpstr>'2 - VS Velušić'!Ispis_naslova</vt:lpstr>
      <vt:lpstr>'Cjenik rezervnih dijelova'!Ispis_naslova</vt:lpstr>
      <vt:lpstr>'Kemikalije za pripremu vode'!Ispis_naslova</vt:lpstr>
      <vt:lpstr>'Usluge DDD'!Ispis_naslova</vt:lpstr>
      <vt:lpstr>'1 - CP Čikola'!Podrucje_ispisa</vt:lpstr>
      <vt:lpstr>'2 - VS Velušić'!Podrucje_ispisa</vt:lpstr>
      <vt:lpstr>'Cjenik rezervnih dijelova'!Podrucje_ispisa</vt:lpstr>
      <vt:lpstr>'Kemikalije za pripremu vode'!Podrucje_ispisa</vt:lpstr>
      <vt:lpstr>'Opis održavanje ODV'!Podrucje_ispisa</vt:lpstr>
      <vt:lpstr>'Rekapitulacija ponude'!Podrucje_ispisa</vt:lpstr>
      <vt:lpstr>'Troškovi održavanja ODV'!Podrucje_ispisa</vt:lpstr>
      <vt:lpstr>'Usluge DDD'!Podrucje_ispisa</vt:lpstr>
      <vt:lpstr>prodajna_cijena_dijelova_ODV</vt:lpstr>
      <vt:lpstr>Rad_servisera___izvanredno_održavanje</vt:lpstr>
      <vt:lpstr>Rotametar_servis_KP1</vt:lpstr>
      <vt:lpstr>'Troškovi održavanja ODV'!Troškovi_održavanja_ODV</vt:lpstr>
      <vt:lpstr>Troškovi_pregled_ODV</vt:lpstr>
      <vt:lpstr>Troškovi_servis_ODV</vt:lpstr>
      <vt:lpstr>VP_servis_KP1</vt:lpstr>
      <vt:lpstr>VR_bez_cjevčice_servis_KP1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Vujević</dc:creator>
  <cp:lastModifiedBy>Korisnik</cp:lastModifiedBy>
  <cp:lastPrinted>2022-02-11T07:38:01Z</cp:lastPrinted>
  <dcterms:created xsi:type="dcterms:W3CDTF">2007-10-03T19:55:04Z</dcterms:created>
  <dcterms:modified xsi:type="dcterms:W3CDTF">2022-02-11T07:44:52Z</dcterms:modified>
</cp:coreProperties>
</file>